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35" windowWidth="19365" windowHeight="6435"/>
  </bookViews>
  <sheets>
    <sheet name="Tariffs" sheetId="1" r:id="rId1"/>
  </sheets>
  <externalReferences>
    <externalReference r:id="rId2"/>
  </externalReferences>
  <definedNames>
    <definedName name="_xlnm.Print_Area" localSheetId="0">Tariffs!$A$23:$E$327</definedName>
  </definedNames>
  <calcPr calcId="145621"/>
</workbook>
</file>

<file path=xl/calcChain.xml><?xml version="1.0" encoding="utf-8"?>
<calcChain xmlns="http://schemas.openxmlformats.org/spreadsheetml/2006/main">
  <c r="C280" i="1" l="1"/>
  <c r="C169" i="1"/>
  <c r="B85" i="1"/>
  <c r="B82" i="1"/>
  <c r="D21" i="1"/>
  <c r="D179" i="1" s="1"/>
  <c r="E179" i="1" s="1"/>
  <c r="C21" i="1"/>
  <c r="C263" i="1" s="1"/>
  <c r="D263" i="1" s="1"/>
  <c r="E263" i="1" s="1"/>
  <c r="D20" i="1"/>
  <c r="C20" i="1"/>
  <c r="C41" i="1" s="1"/>
  <c r="D41" i="1" s="1"/>
  <c r="E41" i="1" s="1"/>
  <c r="D19" i="1"/>
  <c r="C19" i="1"/>
  <c r="D18" i="1"/>
  <c r="D81" i="1" s="1"/>
  <c r="E81" i="1" s="1"/>
  <c r="C18" i="1"/>
  <c r="C91" i="1" s="1"/>
  <c r="D91" i="1" s="1"/>
  <c r="E91" i="1" s="1"/>
  <c r="D17" i="1"/>
  <c r="C17" i="1"/>
  <c r="C66" i="1" s="1"/>
  <c r="D66" i="1" s="1"/>
  <c r="E66" i="1" s="1"/>
  <c r="D16" i="1"/>
  <c r="C16" i="1"/>
  <c r="C72" i="1" s="1"/>
  <c r="D72" i="1" s="1"/>
  <c r="E72" i="1" s="1"/>
  <c r="D15" i="1"/>
  <c r="C15" i="1"/>
  <c r="D14" i="1"/>
  <c r="C14" i="1"/>
  <c r="C31" i="1" s="1"/>
  <c r="D31" i="1" s="1"/>
  <c r="E31" i="1" s="1"/>
  <c r="D11" i="1"/>
  <c r="C11" i="1"/>
  <c r="D10" i="1"/>
  <c r="C10" i="1"/>
  <c r="D9" i="1"/>
  <c r="C9" i="1"/>
  <c r="D7" i="1"/>
  <c r="C7" i="1"/>
  <c r="D6" i="1"/>
  <c r="C6" i="1"/>
  <c r="D5" i="1"/>
  <c r="C5" i="1"/>
  <c r="C29" i="1" l="1"/>
  <c r="D29" i="1" s="1"/>
  <c r="C30" i="1"/>
  <c r="D30" i="1" s="1"/>
  <c r="E30" i="1" s="1"/>
  <c r="C51" i="1"/>
  <c r="D51" i="1" s="1"/>
  <c r="E51" i="1" s="1"/>
  <c r="C55" i="1"/>
  <c r="D55" i="1" s="1"/>
  <c r="E55" i="1" s="1"/>
  <c r="C59" i="1"/>
  <c r="D59" i="1" s="1"/>
  <c r="E59" i="1" s="1"/>
  <c r="C65" i="1"/>
  <c r="D65" i="1" s="1"/>
  <c r="E65" i="1" s="1"/>
  <c r="C73" i="1"/>
  <c r="D73" i="1" s="1"/>
  <c r="E73" i="1" s="1"/>
  <c r="D83" i="1"/>
  <c r="E83" i="1" s="1"/>
  <c r="D96" i="1"/>
  <c r="E96" i="1" s="1"/>
  <c r="C126" i="1"/>
  <c r="D126" i="1" s="1"/>
  <c r="D132" i="1"/>
  <c r="D142" i="1"/>
  <c r="E142" i="1" s="1"/>
  <c r="D144" i="1"/>
  <c r="E144" i="1" s="1"/>
  <c r="D149" i="1"/>
  <c r="E149" i="1" s="1"/>
  <c r="D155" i="1"/>
  <c r="E155" i="1" s="1"/>
  <c r="D157" i="1"/>
  <c r="E157" i="1" s="1"/>
  <c r="D159" i="1"/>
  <c r="E159" i="1" s="1"/>
  <c r="D162" i="1"/>
  <c r="E162" i="1" s="1"/>
  <c r="D165" i="1"/>
  <c r="E165" i="1" s="1"/>
  <c r="C183" i="1"/>
  <c r="D183" i="1" s="1"/>
  <c r="E183" i="1" s="1"/>
  <c r="C189" i="1"/>
  <c r="D189" i="1" s="1"/>
  <c r="E189" i="1" s="1"/>
  <c r="C198" i="1"/>
  <c r="D198" i="1" s="1"/>
  <c r="E198" i="1" s="1"/>
  <c r="C206" i="1"/>
  <c r="D206" i="1" s="1"/>
  <c r="E206" i="1" s="1"/>
  <c r="C217" i="1"/>
  <c r="D217" i="1" s="1"/>
  <c r="E217" i="1" s="1"/>
  <c r="C231" i="1"/>
  <c r="D231" i="1" s="1"/>
  <c r="E231" i="1" s="1"/>
  <c r="C250" i="1"/>
  <c r="D250" i="1" s="1"/>
  <c r="E250" i="1" s="1"/>
  <c r="C259" i="1"/>
  <c r="D259" i="1" s="1"/>
  <c r="E259" i="1" s="1"/>
  <c r="D268" i="1"/>
  <c r="E268" i="1" s="1"/>
  <c r="D270" i="1"/>
  <c r="E270" i="1" s="1"/>
  <c r="D291" i="1"/>
  <c r="E291" i="1" s="1"/>
  <c r="C33" i="1"/>
  <c r="D33" i="1" s="1"/>
  <c r="E33" i="1" s="1"/>
  <c r="C50" i="1"/>
  <c r="D50" i="1" s="1"/>
  <c r="E50" i="1" s="1"/>
  <c r="C54" i="1"/>
  <c r="D54" i="1" s="1"/>
  <c r="E54" i="1" s="1"/>
  <c r="C58" i="1"/>
  <c r="D58" i="1" s="1"/>
  <c r="E58" i="1" s="1"/>
  <c r="C64" i="1"/>
  <c r="D64" i="1" s="1"/>
  <c r="E64" i="1" s="1"/>
  <c r="C71" i="1"/>
  <c r="D71" i="1" s="1"/>
  <c r="D85" i="1"/>
  <c r="E85" i="1" s="1"/>
  <c r="C110" i="1"/>
  <c r="D110" i="1" s="1"/>
  <c r="E110" i="1" s="1"/>
  <c r="D170" i="1"/>
  <c r="D172" i="1"/>
  <c r="E172" i="1" s="1"/>
  <c r="D178" i="1"/>
  <c r="E178" i="1" s="1"/>
  <c r="C182" i="1"/>
  <c r="D182" i="1" s="1"/>
  <c r="E182" i="1" s="1"/>
  <c r="C188" i="1"/>
  <c r="D188" i="1" s="1"/>
  <c r="E188" i="1" s="1"/>
  <c r="C197" i="1"/>
  <c r="D197" i="1" s="1"/>
  <c r="E197" i="1" s="1"/>
  <c r="C205" i="1"/>
  <c r="D205" i="1" s="1"/>
  <c r="E205" i="1" s="1"/>
  <c r="C214" i="1"/>
  <c r="D214" i="1" s="1"/>
  <c r="E214" i="1" s="1"/>
  <c r="C223" i="1"/>
  <c r="D223" i="1" s="1"/>
  <c r="E223" i="1" s="1"/>
  <c r="C249" i="1"/>
  <c r="D249" i="1" s="1"/>
  <c r="E249" i="1" s="1"/>
  <c r="C253" i="1"/>
  <c r="D253" i="1" s="1"/>
  <c r="E253" i="1" s="1"/>
  <c r="C32" i="1"/>
  <c r="D32" i="1" s="1"/>
  <c r="E32" i="1" s="1"/>
  <c r="C49" i="1"/>
  <c r="D49" i="1" s="1"/>
  <c r="E49" i="1" s="1"/>
  <c r="C53" i="1"/>
  <c r="D53" i="1" s="1"/>
  <c r="E53" i="1" s="1"/>
  <c r="C57" i="1"/>
  <c r="D57" i="1" s="1"/>
  <c r="E57" i="1" s="1"/>
  <c r="C61" i="1"/>
  <c r="D61" i="1" s="1"/>
  <c r="E61" i="1" s="1"/>
  <c r="C67" i="1"/>
  <c r="D67" i="1" s="1"/>
  <c r="E67" i="1" s="1"/>
  <c r="D82" i="1"/>
  <c r="E82" i="1" s="1"/>
  <c r="D84" i="1"/>
  <c r="E84" i="1" s="1"/>
  <c r="D92" i="1"/>
  <c r="E92" i="1" s="1"/>
  <c r="C106" i="1"/>
  <c r="D106" i="1" s="1"/>
  <c r="E106" i="1" s="1"/>
  <c r="D139" i="1"/>
  <c r="E139" i="1" s="1"/>
  <c r="D143" i="1"/>
  <c r="E143" i="1" s="1"/>
  <c r="D145" i="1"/>
  <c r="E145" i="1" s="1"/>
  <c r="D152" i="1"/>
  <c r="E152" i="1" s="1"/>
  <c r="D156" i="1"/>
  <c r="E156" i="1" s="1"/>
  <c r="D158" i="1"/>
  <c r="E158" i="1" s="1"/>
  <c r="D160" i="1"/>
  <c r="E160" i="1" s="1"/>
  <c r="D163" i="1"/>
  <c r="E163" i="1" s="1"/>
  <c r="C187" i="1"/>
  <c r="D187" i="1" s="1"/>
  <c r="E187" i="1" s="1"/>
  <c r="C194" i="1"/>
  <c r="D194" i="1" s="1"/>
  <c r="E194" i="1" s="1"/>
  <c r="C202" i="1"/>
  <c r="D202" i="1" s="1"/>
  <c r="E202" i="1" s="1"/>
  <c r="C213" i="1"/>
  <c r="D213" i="1" s="1"/>
  <c r="E213" i="1" s="1"/>
  <c r="C222" i="1"/>
  <c r="D222" i="1" s="1"/>
  <c r="E222" i="1" s="1"/>
  <c r="C248" i="1"/>
  <c r="D248" i="1" s="1"/>
  <c r="E248" i="1" s="1"/>
  <c r="C252" i="1"/>
  <c r="D252" i="1" s="1"/>
  <c r="E252" i="1" s="1"/>
  <c r="D264" i="1"/>
  <c r="E264" i="1" s="1"/>
  <c r="D269" i="1"/>
  <c r="E269" i="1" s="1"/>
  <c r="C274" i="1"/>
  <c r="D274" i="1" s="1"/>
  <c r="E274" i="1" s="1"/>
  <c r="D296" i="1"/>
  <c r="E296" i="1" s="1"/>
  <c r="C47" i="1"/>
  <c r="D47" i="1" s="1"/>
  <c r="C48" i="1"/>
  <c r="D48" i="1" s="1"/>
  <c r="E48" i="1" s="1"/>
  <c r="C52" i="1"/>
  <c r="D52" i="1" s="1"/>
  <c r="E52" i="1" s="1"/>
  <c r="C56" i="1"/>
  <c r="D56" i="1" s="1"/>
  <c r="E56" i="1" s="1"/>
  <c r="C60" i="1"/>
  <c r="D60" i="1" s="1"/>
  <c r="E60" i="1" s="1"/>
  <c r="C80" i="1"/>
  <c r="D80" i="1" s="1"/>
  <c r="D86" i="1"/>
  <c r="C129" i="1"/>
  <c r="D129" i="1" s="1"/>
  <c r="E129" i="1" s="1"/>
  <c r="D171" i="1"/>
  <c r="E171" i="1" s="1"/>
  <c r="D173" i="1"/>
  <c r="E173" i="1" s="1"/>
  <c r="C184" i="1"/>
  <c r="D184" i="1" s="1"/>
  <c r="E184" i="1" s="1"/>
  <c r="C192" i="1"/>
  <c r="D192" i="1" s="1"/>
  <c r="E192" i="1" s="1"/>
  <c r="C201" i="1"/>
  <c r="D201" i="1" s="1"/>
  <c r="E201" i="1" s="1"/>
  <c r="C209" i="1"/>
  <c r="D209" i="1" s="1"/>
  <c r="E209" i="1" s="1"/>
  <c r="C218" i="1"/>
  <c r="D218" i="1" s="1"/>
  <c r="E218" i="1" s="1"/>
  <c r="C232" i="1"/>
  <c r="D232" i="1" s="1"/>
  <c r="E232" i="1" s="1"/>
  <c r="C251" i="1"/>
  <c r="D251" i="1" s="1"/>
  <c r="E251" i="1" s="1"/>
  <c r="D169" i="1" l="1"/>
  <c r="E170" i="1"/>
  <c r="E169" i="1" s="1"/>
  <c r="D280" i="1"/>
  <c r="E132" i="1"/>
  <c r="E280" i="1" s="1"/>
  <c r="D131" i="1"/>
  <c r="E126" i="1"/>
  <c r="E131" i="1" s="1"/>
  <c r="H80" i="1"/>
  <c r="E80" i="1"/>
  <c r="E71" i="1"/>
  <c r="H71" i="1"/>
  <c r="H47" i="1"/>
  <c r="E47" i="1"/>
  <c r="D87" i="1"/>
  <c r="E87" i="1" s="1"/>
  <c r="E86" i="1"/>
  <c r="H29" i="1"/>
  <c r="E29" i="1"/>
</calcChain>
</file>

<file path=xl/sharedStrings.xml><?xml version="1.0" encoding="utf-8"?>
<sst xmlns="http://schemas.openxmlformats.org/spreadsheetml/2006/main" count="264" uniqueCount="240">
  <si>
    <t>PROJECTION USED IN BUDGET PROCESS</t>
  </si>
  <si>
    <t>2012-13</t>
  </si>
  <si>
    <t>2013-14</t>
  </si>
  <si>
    <t>2014-15</t>
  </si>
  <si>
    <t>2015-16</t>
  </si>
  <si>
    <t>Salaries Staff</t>
  </si>
  <si>
    <t>Salaries Man</t>
  </si>
  <si>
    <t>Salaries Councillors</t>
  </si>
  <si>
    <t>Med Aid</t>
  </si>
  <si>
    <t>Maintenance</t>
  </si>
  <si>
    <t>Fuel</t>
  </si>
  <si>
    <t>Rates</t>
  </si>
  <si>
    <t>Housing</t>
  </si>
  <si>
    <t>Refuse</t>
  </si>
  <si>
    <t>Serwerage</t>
  </si>
  <si>
    <t>Water</t>
  </si>
  <si>
    <t>Fines, General</t>
  </si>
  <si>
    <t>Rent</t>
  </si>
  <si>
    <t>Sundry Tariffs</t>
  </si>
  <si>
    <t xml:space="preserve">                                                             MOHOKARE LOCAL MUNICIPALITY                           </t>
  </si>
  <si>
    <t>TARIFF LIST</t>
  </si>
  <si>
    <t xml:space="preserve">Rates </t>
  </si>
  <si>
    <t>Per R1</t>
  </si>
  <si>
    <t>Households</t>
  </si>
  <si>
    <t>Indigents</t>
  </si>
  <si>
    <t>Business</t>
  </si>
  <si>
    <t>Government</t>
  </si>
  <si>
    <t>Silos</t>
  </si>
  <si>
    <t>Farms</t>
  </si>
  <si>
    <t>Rebates</t>
  </si>
  <si>
    <t xml:space="preserve">Government departments:  0% rebate </t>
  </si>
  <si>
    <t xml:space="preserve">Rent chargeable in Matlakeng, </t>
  </si>
  <si>
    <t xml:space="preserve">Roleleathunya, Uitkoms, Mofulatshepe and Rietpoort </t>
  </si>
  <si>
    <t>FLATS -  MARKET RELATED RENTAL - determined per annum</t>
  </si>
  <si>
    <t>To Obtain</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</si>
  <si>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</si>
  <si>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</si>
  <si>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</si>
  <si>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</si>
  <si>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</si>
  <si>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</si>
  <si>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</si>
  <si>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</si>
  <si>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</si>
  <si>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</si>
  <si>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</si>
  <si>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</si>
  <si>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</si>
  <si>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</si>
  <si>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</si>
  <si>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Households: 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</si>
  <si>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</si>
  <si>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</si>
  <si>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</si>
  <si>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</si>
  <si>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</si>
  <si>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</si>
  <si>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</si>
  <si>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</si>
  <si>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</si>
  <si>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1 - 6kl per kl</t>
  </si>
  <si>
    <t>7 - 15kl per kl</t>
  </si>
  <si>
    <t>16 - 30kl per kl</t>
  </si>
  <si>
    <t>31 - 60kl per kl</t>
  </si>
  <si>
    <t>61 - 90kl per kl</t>
  </si>
  <si>
    <t>More than 90 KL         per Kl</t>
  </si>
  <si>
    <t xml:space="preserve">Service fees per month </t>
  </si>
  <si>
    <t>Where no water meter is installed the it is deemed that 6 Kiloliters are used.  Availability to include service fees.</t>
  </si>
  <si>
    <t xml:space="preserve">Businesses </t>
  </si>
  <si>
    <t>From 0-9999999   per KL</t>
  </si>
  <si>
    <t>Deposits : WATER</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</si>
  <si>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</si>
  <si>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</si>
  <si>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</si>
  <si>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</si>
  <si>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</si>
  <si>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</si>
  <si>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</si>
  <si>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</si>
  <si>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</si>
  <si>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</si>
  <si>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r>
      <t xml:space="preserve">deviation of </t>
    </r>
    <r>
      <rPr>
        <b/>
        <sz val="9.5"/>
        <rFont val="Arial"/>
        <family val="2"/>
      </rPr>
      <t>10%</t>
    </r>
    <r>
      <rPr>
        <sz val="9.5"/>
        <rFont val="Arial"/>
        <family val="2"/>
      </rPr>
      <t xml:space="preserve"> or more the council </t>
    </r>
  </si>
  <si>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</si>
  <si>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</si>
  <si>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</si>
  <si>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</si>
  <si>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</si>
  <si>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</si>
  <si>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</si>
  <si>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</si>
  <si>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</si>
  <si>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 fee WATER</t>
  </si>
  <si>
    <r>
      <t>·</t>
    </r>
    <r>
      <rPr>
        <sz val="7"/>
        <color theme="1"/>
        <rFont val="Times New Roman"/>
        <family val="1"/>
      </rPr>
      <t xml:space="preserve">        </t>
    </r>
    <r>
      <rPr>
        <sz val="11"/>
        <color theme="1"/>
        <rFont val="Calibri"/>
        <family val="2"/>
      </rPr>
      <t>Charges for disconnection or restriction of services (part3)</t>
    </r>
  </si>
  <si>
    <r>
      <t>·</t>
    </r>
    <r>
      <rPr>
        <sz val="7"/>
        <color theme="1"/>
        <rFont val="Times New Roman"/>
        <family val="1"/>
      </rPr>
      <t xml:space="preserve">        </t>
    </r>
    <r>
      <rPr>
        <sz val="11"/>
        <color theme="1"/>
        <rFont val="Calibri"/>
        <family val="2"/>
      </rPr>
      <t>Charges for reconnection or reinstatement of services (part 4)</t>
    </r>
  </si>
  <si>
    <r>
      <t>·</t>
    </r>
    <r>
      <rPr>
        <sz val="7"/>
        <color theme="1"/>
        <rFont val="Times New Roman"/>
        <family val="1"/>
      </rPr>
      <t xml:space="preserve">        </t>
    </r>
    <r>
      <rPr>
        <sz val="11"/>
        <color theme="1"/>
        <rFont val="Calibri"/>
        <family val="2"/>
      </rPr>
      <t>Charges for notice of default (part 6)</t>
    </r>
  </si>
  <si>
    <r>
      <t>·</t>
    </r>
    <r>
      <rPr>
        <sz val="7"/>
        <color theme="1"/>
        <rFont val="Times New Roman"/>
        <family val="1"/>
      </rPr>
      <t xml:space="preserve">        </t>
    </r>
    <r>
      <rPr>
        <sz val="11"/>
        <color theme="1"/>
        <rFont val="Calibri"/>
        <family val="2"/>
      </rPr>
      <t>Penalty charges for illegal reconnections (part 6)</t>
    </r>
  </si>
  <si>
    <r>
      <t>·</t>
    </r>
    <r>
      <rPr>
        <sz val="7"/>
        <color theme="1"/>
        <rFont val="Times New Roman"/>
        <family val="1"/>
      </rPr>
      <t xml:space="preserve">        </t>
    </r>
    <r>
      <rPr>
        <sz val="11"/>
        <color theme="1"/>
        <rFont val="Calibri"/>
        <family val="2"/>
      </rPr>
      <t>Penalty charges for dishonored cheques (part 15)</t>
    </r>
  </si>
  <si>
    <t>Pre-paid Electricity per KWh</t>
  </si>
  <si>
    <t>As per Centlec</t>
  </si>
  <si>
    <t>TOWN PLANNING</t>
  </si>
  <si>
    <t>Zoning Certificate</t>
  </si>
  <si>
    <t>APPLICATION FEES</t>
  </si>
  <si>
    <t>Rezoning</t>
  </si>
  <si>
    <t>Sub-Division per portion</t>
  </si>
  <si>
    <t>Consolidation</t>
  </si>
  <si>
    <t xml:space="preserve">Amendmend of general plan </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</si>
  <si>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</si>
  <si>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</si>
  <si>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</si>
  <si>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</si>
  <si>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</si>
  <si>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</si>
  <si>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</si>
  <si>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Consent use</t>
  </si>
  <si>
    <t>Encroachment - excluding driveways</t>
  </si>
  <si>
    <t>Subdivision</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</si>
  <si>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</si>
  <si>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</si>
  <si>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</si>
  <si>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t>
  </si>
  <si>
    <t>Per Erf   TOTAL</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</si>
  <si>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</si>
  <si>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</si>
  <si>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</si>
  <si>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</si>
  <si>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</si>
  <si>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</si>
  <si>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</si>
  <si>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</si>
  <si>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</si>
  <si>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</si>
  <si>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</si>
  <si>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</si>
  <si>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</si>
  <si>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</si>
  <si>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</si>
  <si>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</si>
  <si>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</si>
  <si>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</si>
  <si>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</si>
  <si>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</si>
  <si>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</si>
  <si>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</si>
  <si>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</si>
  <si>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Rates Certificate</t>
  </si>
  <si>
    <t xml:space="preserve">Per certificate </t>
  </si>
  <si>
    <t xml:space="preserve">Per duplicate </t>
  </si>
  <si>
    <t xml:space="preserve">Valuation Certificate </t>
  </si>
  <si>
    <t xml:space="preserve">Rental of Halls </t>
  </si>
  <si>
    <t xml:space="preserve">Main Halls (excluding Banquet Hall) </t>
  </si>
  <si>
    <t xml:space="preserve">Rent </t>
  </si>
  <si>
    <t xml:space="preserve">Deposit </t>
  </si>
  <si>
    <t xml:space="preserve">Banquet Hall </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</si>
  <si>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</si>
  <si>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</si>
  <si>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</si>
  <si>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</si>
  <si>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</si>
  <si>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</si>
  <si>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</si>
  <si>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r>
      <t xml:space="preserve">Seven (7) days </t>
    </r>
    <r>
      <rPr>
        <sz val="9.5"/>
        <rFont val="Arial"/>
        <family val="2"/>
      </rPr>
      <t xml:space="preserve">after a supervisor is </t>
    </r>
  </si>
  <si>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</si>
  <si>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</si>
  <si>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</si>
  <si>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</si>
  <si>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</si>
  <si>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</si>
  <si>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</si>
  <si>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</si>
  <si>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</si>
  <si>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</si>
  <si>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</si>
  <si>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</si>
  <si>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</si>
  <si>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</si>
  <si>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</si>
  <si>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</si>
  <si>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</si>
  <si>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</si>
  <si>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</si>
  <si>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</si>
  <si>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</si>
  <si>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capita</t>
  </si>
  <si>
    <t>Watching per day</t>
  </si>
  <si>
    <t>Feeding per day</t>
  </si>
  <si>
    <t>Grazing Fees</t>
  </si>
  <si>
    <t>Per month</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</si>
  <si>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</si>
  <si>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</si>
  <si>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</si>
  <si>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</si>
  <si>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</si>
  <si>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</si>
  <si>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</si>
  <si>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</si>
  <si>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</si>
  <si>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</si>
  <si>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</si>
  <si>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</si>
  <si>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</si>
  <si>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</si>
  <si>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</si>
  <si>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TARIFF OF CHARGES: ADVERTISING SIGNS AND HOARDINGS</t>
  </si>
  <si>
    <r>
      <t xml:space="preserve">The </t>
    </r>
    <r>
      <rPr>
        <b/>
        <sz val="10"/>
        <color theme="1"/>
        <rFont val="Garamond"/>
        <family val="1"/>
      </rPr>
      <t>approval fee is R 50.00</t>
    </r>
    <r>
      <rPr>
        <sz val="10"/>
        <color theme="1"/>
        <rFont val="Garamond"/>
        <family val="1"/>
      </rPr>
      <t xml:space="preserve"> m² of advertising display or part thereof, with a minimum fee of R 500.00 per application</t>
    </r>
  </si>
  <si>
    <t>Signs suspended under verandahs or canopies</t>
  </si>
  <si>
    <t>Projecting signs                                                    Pylon signs</t>
  </si>
  <si>
    <t>Signs on verandahs and canopies over street</t>
  </si>
  <si>
    <t>Signs indicating the development of a township or property</t>
  </si>
  <si>
    <t>Sun-blinds</t>
  </si>
  <si>
    <t>Signs flat on buildings</t>
  </si>
  <si>
    <t>Advertisements on balloons</t>
  </si>
  <si>
    <t>Requirements for sky signs                              Screens for sky signs</t>
  </si>
  <si>
    <t>Painted advertisements</t>
  </si>
  <si>
    <t xml:space="preserve">Signs on awnings                                               </t>
  </si>
  <si>
    <t>Temporary signs and advertising</t>
  </si>
  <si>
    <t>Signs on and over streets</t>
  </si>
  <si>
    <t>Signs on buildings used for residential purposes</t>
  </si>
  <si>
    <t>Banners or similar items</t>
  </si>
  <si>
    <t xml:space="preserve"> an application fee of R 200.00 is required. </t>
  </si>
  <si>
    <t>(3) Every application for permission in terms of subsection (1) must be in terms of the tariff of charges as determined by Council in respect of each advertisement to which the application relates.</t>
  </si>
  <si>
    <t xml:space="preserve"> Posters</t>
  </si>
  <si>
    <t xml:space="preserve">(i) No commercial advertising and logos of sponsors will appear on posters; </t>
  </si>
  <si>
    <r>
      <t>an application fee of R 1.00 per poster be paid to permit the display of posters of non-</t>
    </r>
    <r>
      <rPr>
        <b/>
        <sz val="10"/>
        <color theme="1"/>
        <rFont val="Garamond"/>
        <family val="1"/>
      </rPr>
      <t>profit bodies</t>
    </r>
    <r>
      <rPr>
        <sz val="10"/>
        <color theme="1"/>
        <rFont val="Garamond"/>
        <family val="1"/>
      </rPr>
      <t xml:space="preserve"> only displaying  the fundraising numbers of the bodies or a formal constitution has to be submitted to Council.</t>
    </r>
  </si>
  <si>
    <r>
      <t xml:space="preserve">(ii) An </t>
    </r>
    <r>
      <rPr>
        <b/>
        <sz val="10"/>
        <color theme="1"/>
        <rFont val="Garamond"/>
        <family val="1"/>
      </rPr>
      <t xml:space="preserve">application fee of R 5.00 per poster with a minimum fee of R 200.00 be paid to permit the display </t>
    </r>
    <r>
      <rPr>
        <sz val="10"/>
        <color theme="1"/>
        <rFont val="Garamond"/>
        <family val="1"/>
      </rPr>
      <t>of posters for:</t>
    </r>
  </si>
  <si>
    <t xml:space="preserve"> religious, sporting, social and cultural events,  with commercial advertising and logos of sponsors. The commercial advertising must not exceed 20% of the area of the poster, not is any lettering to be larger than any other lettering.</t>
  </si>
  <si>
    <r>
      <t xml:space="preserve">(iii) An </t>
    </r>
    <r>
      <rPr>
        <b/>
        <sz val="10"/>
        <color theme="1"/>
        <rFont val="Garamond"/>
        <family val="1"/>
      </rPr>
      <t>application fee of R 500.00 per candidate</t>
    </r>
    <r>
      <rPr>
        <sz val="10"/>
        <color theme="1"/>
        <rFont val="Garamond"/>
        <family val="1"/>
      </rPr>
      <t xml:space="preserve"> (fully refundable on removal) for a National, Provincial or Municipal</t>
    </r>
    <r>
      <rPr>
        <b/>
        <sz val="10"/>
        <color theme="1"/>
        <rFont val="Garamond"/>
        <family val="1"/>
      </rPr>
      <t xml:space="preserve"> election</t>
    </r>
    <r>
      <rPr>
        <sz val="10"/>
        <color theme="1"/>
        <rFont val="Garamond"/>
        <family val="1"/>
      </rPr>
      <t xml:space="preserve">. </t>
    </r>
  </si>
  <si>
    <r>
      <t xml:space="preserve"> (iv) An </t>
    </r>
    <r>
      <rPr>
        <b/>
        <sz val="10"/>
        <color theme="1"/>
        <rFont val="Garamond"/>
        <family val="1"/>
      </rPr>
      <t>application fee of R 5 000.00 per registered political party</t>
    </r>
    <r>
      <rPr>
        <sz val="10"/>
        <color theme="1"/>
        <rFont val="Garamond"/>
        <family val="1"/>
      </rPr>
      <t xml:space="preserve"> (fully refundable on removal) for a Parliamentary, Provincial or Municipal referendum; </t>
    </r>
  </si>
  <si>
    <t>Billboards</t>
  </si>
  <si>
    <t>billboards, spectaculars or any sign in excess of 24 m² as defined in</t>
  </si>
  <si>
    <r>
      <t xml:space="preserve">Section 1) </t>
    </r>
    <r>
      <rPr>
        <b/>
        <sz val="10"/>
        <color theme="1"/>
        <rFont val="Garamond"/>
        <family val="1"/>
      </rPr>
      <t>an application fee of R500.00 is required for consideration of approval with a further amount of R100.00 per square meter of advertising display payable for a five year approval by council irrespective of whether the sign is erected on private or Council land.</t>
    </r>
  </si>
  <si>
    <t>1) Any billboard displayed may not:-</t>
  </si>
  <si>
    <t>(a) be in conflict with applicable National Legislation, or local By -laws;</t>
  </si>
  <si>
    <t>(b) be detrimental to the nature or the environment in which it is located by reason of</t>
  </si>
  <si>
    <t>abnormal size, intensity of illumination or design;</t>
  </si>
  <si>
    <t>(c) be in its content objectionable, indecent or insensitive to any Section of the public or to any religious or cultural groupings or the like;</t>
  </si>
  <si>
    <t>(d) unreasonably obscure partially or wholly any sign previously erected and legally</t>
  </si>
  <si>
    <t>displayed;</t>
  </si>
  <si>
    <t>(e) constitute a danger to any person or property;</t>
  </si>
  <si>
    <t>(f) encroach the boundary line of the property on which it is erected.</t>
  </si>
  <si>
    <t>ANNEXURE  "3"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</si>
</sst>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0.0%"/>
    <numFmt numFmtId="166" formatCode="0.00000000"/>
    <numFmt numFmtId="167" formatCode="0.000000"/>
    <numFmt numFmtId="168" formatCode="0.000"/>
    <numFmt numFmtId="169" formatCode="_ * #,##0_ ;_ * \-#,##0_ ;_ * &quot;-&quot;??_ ;_ @_ "/>
    <numFmt numFmtId="170" formatCode="_ [$R-1C09]\ * #,##0_ ;_ [$R-1C09]\ * \-#,##0_ ;_ [$R-1C09]\ * &quot;-&quot;_ ;_ @_ "/>
  </numFmts>
  <fonts count="23" x14ac:knownFonts="1">
    <font>
      <sz val="11"/>
      <color theme="1"/>
      <name val="Calibri"/>
      <family val="2"/>
      <scheme val="minor"/>
    </font>
    <font>
      <sz val="11"/>
      <color theme="1"/>
      <name val="Verdana"/>
      <family val="2"/>
    </font>
    <font>
      <sz val="11"/>
      <color theme="1"/>
      <name val="Calibri"/>
      <family val="2"/>
      <scheme val="minor"/>
    </font>
    <font>
      <b/>
      <sz val="14"/>
      <color theme="1"/>
      <name val="Calibri"/>
      <family val="2"/>
      <scheme val="minor"/>
    </font>
    <font>
      <sz val="10"/>
      <name val="Arial"/>
      <family val="2"/>
    </font>
    <font>
      <b/>
      <sz val="9"/>
      <name val="Arial"/>
      <family val="2"/>
    </font>
    <font>
      <b/>
      <sz val="11"/>
      <color theme="1"/>
      <name val="Calibri"/>
      <family val="2"/>
      <scheme val="minor"/>
    </font>
    <font>
      <b/>
      <sz val="11"/>
      <name val="Arial"/>
      <family val="2"/>
    </font>
    <font>
      <sz val="9"/>
      <name val="Arial"/>
      <family val="2"/>
    </font>
    <font>
      <b/>
      <sz val="10"/>
      <name val="Arial"/>
      <family val="2"/>
    </font>
    <font>
      <b/>
      <u/>
      <sz val="9"/>
      <name val="Arial"/>
      <family val="2"/>
    </font>
    <font>
      <sz val="9.5"/>
      <name val="Arial"/>
      <family val="2"/>
    </font>
    <font>
      <b/>
      <sz val="9.5"/>
      <name val="Arial"/>
      <family val="2"/>
    </font>
    <font>
      <sz val="11"/>
      <color theme="1"/>
      <name val="Symbol"/>
      <family val="1"/>
      <charset val="2"/>
    </font>
    <font>
      <sz val="7"/>
      <color theme="1"/>
      <name val="Times New Roman"/>
      <family val="1"/>
    </font>
    <font>
      <sz val="11"/>
      <color theme="1"/>
      <name val="Calibri"/>
      <family val="2"/>
    </font>
    <font>
      <b/>
      <sz val="10"/>
      <name val="Verdana"/>
      <family val="2"/>
    </font>
    <font>
      <sz val="10"/>
      <name val="Verdana"/>
      <family val="2"/>
    </font>
    <font>
      <sz val="11"/>
      <color rgb="FF333333"/>
      <name val="Verdana"/>
      <family val="2"/>
    </font>
    <font>
      <sz val="10"/>
      <color theme="1"/>
      <name val="Verdana"/>
      <family val="2"/>
    </font>
    <font>
      <b/>
      <sz val="10"/>
      <color theme="1"/>
      <name val="Garamond"/>
      <family val="1"/>
    </font>
    <font>
      <sz val="10"/>
      <color theme="1"/>
      <name val="Garamond"/>
      <family val="1"/>
    </font>
    <font>
      <sz val="10"/>
      <color theme="1"/>
      <name val="Arial"/>
      <family val="2"/>
    </font>
  </fonts>
  <fills count="5">
    <fill>
      <patternFill patternType="none"/>
    </fill>
    <fill>
      <patternFill patternType="gray125"/>
    </fill>
    <fill>
      <patternFill patternType="solid">
        <fgColor rgb="FF00B0F0"/>
        <bgColor indexed="64"/>
      </patternFill>
    </fill>
    <fill>
      <patternFill patternType="solid">
        <fgColor rgb="FFD9D9D9"/>
        <bgColor indexed="64"/>
      </patternFill>
    </fill>
    <fill>
      <patternFill patternType="solid">
        <fgColor rgb="FFF2F2F2"/>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9">
    <xf numFmtId="0" fontId="0" fillId="0" borderId="0"/>
    <xf numFmtId="164" fontId="2" fillId="0" borderId="0" applyFont="0" applyFill="0" applyBorder="0" applyAlignment="0" applyProtection="0"/>
    <xf numFmtId="0" fontId="2" fillId="0" borderId="0"/>
    <xf numFmtId="0" fontId="4" fillId="0" borderId="0"/>
    <xf numFmtId="0" fontId="4" fillId="0" borderId="0"/>
    <xf numFmtId="9" fontId="2" fillId="0" borderId="0" applyFont="0" applyFill="0" applyBorder="0" applyAlignment="0" applyProtection="0"/>
    <xf numFmtId="169" fontId="4" fillId="0" borderId="0"/>
    <xf numFmtId="164" fontId="22" fillId="0" borderId="0" applyFont="0" applyFill="0" applyBorder="0" applyAlignment="0" applyProtection="0"/>
    <xf numFmtId="0" fontId="22" fillId="0" borderId="0"/>
  </cellStyleXfs>
  <cellXfs count="89">
    <xf numFmtId="0" fontId="0" fillId="0" borderId="0" xfId="0"/>
    <xf numFmtId="0" fontId="0" fillId="0" borderId="0" xfId="0" applyFill="1"/>
    <xf numFmtId="164" fontId="0" fillId="0" borderId="0" xfId="1" applyFont="1" applyFill="1"/>
    <xf numFmtId="0" fontId="2" fillId="0" borderId="0" xfId="2" applyFill="1"/>
    <xf numFmtId="2" fontId="5" fillId="0" borderId="0" xfId="3" quotePrefix="1" applyNumberFormat="1" applyFont="1" applyFill="1" applyAlignment="1">
      <alignment horizontal="right"/>
    </xf>
    <xf numFmtId="0" fontId="6" fillId="0" borderId="0" xfId="2" applyFont="1" applyFill="1" applyAlignment="1">
      <alignment horizontal="center"/>
    </xf>
    <xf numFmtId="0" fontId="4" fillId="0" borderId="0" xfId="4" applyFill="1"/>
    <xf numFmtId="0" fontId="2" fillId="0" borderId="0" xfId="2" applyFill="1" applyAlignment="1">
      <alignment horizontal="center"/>
    </xf>
    <xf numFmtId="165" fontId="0" fillId="0" borderId="0" xfId="5" applyNumberFormat="1" applyFont="1" applyFill="1" applyAlignment="1">
      <alignment horizontal="center"/>
    </xf>
    <xf numFmtId="0" fontId="2" fillId="0" borderId="0" xfId="2" applyFont="1" applyFill="1"/>
    <xf numFmtId="165" fontId="2" fillId="0" borderId="0" xfId="2" applyNumberFormat="1" applyFill="1"/>
    <xf numFmtId="0" fontId="4" fillId="0" borderId="0" xfId="3" applyFill="1"/>
    <xf numFmtId="0" fontId="5" fillId="0" borderId="0" xfId="3" applyFont="1" applyFill="1"/>
    <xf numFmtId="166" fontId="5" fillId="0" borderId="0" xfId="3" applyNumberFormat="1" applyFont="1" applyFill="1" applyAlignment="1">
      <alignment horizontal="right"/>
    </xf>
    <xf numFmtId="0" fontId="8" fillId="0" borderId="0" xfId="3" applyFont="1" applyFill="1"/>
    <xf numFmtId="0" fontId="0" fillId="2" borderId="0" xfId="0" applyFill="1"/>
    <xf numFmtId="166" fontId="8" fillId="0" borderId="0" xfId="3" applyNumberFormat="1" applyFont="1" applyFill="1" applyAlignment="1">
      <alignment horizontal="right"/>
    </xf>
    <xf numFmtId="167" fontId="8" fillId="0" borderId="0" xfId="3" applyNumberFormat="1" applyFont="1" applyFill="1" applyAlignment="1">
      <alignment horizontal="right"/>
    </xf>
    <xf numFmtId="167" fontId="4" fillId="0" borderId="0" xfId="3" applyNumberFormat="1" applyFill="1"/>
    <xf numFmtId="9" fontId="0" fillId="0" borderId="0" xfId="5" applyFont="1" applyFill="1"/>
    <xf numFmtId="166" fontId="4" fillId="0" borderId="0" xfId="3" applyNumberFormat="1" applyFont="1" applyFill="1"/>
    <xf numFmtId="168" fontId="5" fillId="0" borderId="0" xfId="3" applyNumberFormat="1" applyFont="1" applyFill="1"/>
    <xf numFmtId="2" fontId="5" fillId="0" borderId="0" xfId="3" applyNumberFormat="1" applyFont="1" applyFill="1"/>
    <xf numFmtId="2" fontId="5" fillId="0" borderId="0" xfId="3" applyNumberFormat="1" applyFont="1" applyFill="1" applyAlignment="1">
      <alignment horizontal="right"/>
    </xf>
    <xf numFmtId="2" fontId="4" fillId="0" borderId="0" xfId="3" applyNumberFormat="1" applyFill="1"/>
    <xf numFmtId="0" fontId="8" fillId="0" borderId="0" xfId="3" applyFont="1" applyFill="1" applyAlignment="1">
      <alignment wrapText="1"/>
    </xf>
    <xf numFmtId="0" fontId="9" fillId="0" borderId="0" xfId="3" applyFont="1" applyFill="1"/>
    <xf numFmtId="0" fontId="6" fillId="0" borderId="0" xfId="2" applyFont="1" applyFill="1"/>
    <xf numFmtId="2" fontId="5" fillId="0" borderId="0" xfId="3" applyNumberFormat="1" applyFont="1" applyFill="1" applyAlignment="1">
      <alignment horizontal="right" wrapText="1"/>
    </xf>
    <xf numFmtId="0" fontId="5" fillId="0" borderId="0" xfId="3" applyFont="1" applyFill="1" applyAlignment="1">
      <alignment horizontal="left"/>
    </xf>
    <xf numFmtId="0" fontId="8" fillId="0" borderId="0" xfId="3" applyFont="1" applyFill="1" applyAlignment="1"/>
    <xf numFmtId="0" fontId="5" fillId="0" borderId="0" xfId="3" applyFont="1" applyFill="1" applyAlignment="1"/>
    <xf numFmtId="0" fontId="10" fillId="0" borderId="0" xfId="3" applyFont="1" applyFill="1" applyAlignment="1">
      <alignment horizontal="left" indent="15"/>
    </xf>
    <xf numFmtId="0" fontId="11" fillId="0" borderId="0" xfId="3" applyFont="1" applyFill="1"/>
    <xf numFmtId="0" fontId="9" fillId="0" borderId="0" xfId="4" quotePrefix="1" applyFont="1" applyFill="1" applyAlignment="1">
      <alignment horizontal="center" vertical="center"/>
    </xf>
    <xf numFmtId="0" fontId="11" fillId="0" borderId="0" xfId="3" applyFont="1" applyFill="1" applyAlignment="1">
      <alignment wrapText="1"/>
    </xf>
    <xf numFmtId="0" fontId="4" fillId="0" borderId="0" xfId="3" applyFill="1" applyAlignment="1">
      <alignment horizontal="left"/>
    </xf>
    <xf numFmtId="0" fontId="13" fillId="0" borderId="0" xfId="0" applyFont="1" applyFill="1" applyAlignment="1">
      <alignment horizontal="left" vertical="center" wrapText="1" indent="3"/>
    </xf>
    <xf numFmtId="2" fontId="2" fillId="0" borderId="0" xfId="2" applyNumberFormat="1" applyFill="1"/>
    <xf numFmtId="170" fontId="16" fillId="0" borderId="0" xfId="6" applyNumberFormat="1" applyFont="1" applyFill="1" applyBorder="1" applyAlignment="1">
      <alignment vertical="center" wrapText="1"/>
    </xf>
    <xf numFmtId="170" fontId="17" fillId="0" borderId="0" xfId="6" applyNumberFormat="1" applyFont="1" applyFill="1" applyBorder="1" applyAlignment="1">
      <alignment vertical="center" wrapText="1"/>
    </xf>
    <xf numFmtId="170" fontId="16" fillId="0" borderId="0" xfId="6" applyNumberFormat="1" applyFont="1" applyFill="1" applyBorder="1" applyAlignment="1">
      <alignment horizontal="center" vertical="center" wrapText="1"/>
    </xf>
    <xf numFmtId="3" fontId="16" fillId="0" borderId="0" xfId="6" applyNumberFormat="1" applyFont="1" applyFill="1" applyBorder="1" applyAlignment="1">
      <alignment horizontal="center" vertical="center" wrapText="1"/>
    </xf>
    <xf numFmtId="4" fontId="17" fillId="0" borderId="0" xfId="6" applyNumberFormat="1" applyFont="1" applyFill="1" applyBorder="1" applyAlignment="1">
      <alignment vertical="center" wrapText="1"/>
    </xf>
    <xf numFmtId="3" fontId="17" fillId="0" borderId="0" xfId="6" applyNumberFormat="1" applyFont="1" applyFill="1" applyBorder="1" applyAlignment="1">
      <alignment vertical="center" wrapText="1"/>
    </xf>
    <xf numFmtId="3" fontId="16" fillId="0" borderId="0" xfId="6" applyNumberFormat="1" applyFont="1" applyFill="1" applyBorder="1" applyAlignment="1">
      <alignment vertical="center" wrapText="1"/>
    </xf>
    <xf numFmtId="0" fontId="11" fillId="0" borderId="0" xfId="3" applyFont="1" applyFill="1" applyAlignment="1">
      <alignment horizontal="left"/>
    </xf>
    <xf numFmtId="0" fontId="11" fillId="0" borderId="0" xfId="3" applyFont="1" applyFill="1" applyAlignment="1"/>
    <xf numFmtId="2" fontId="5" fillId="0" borderId="0" xfId="3" applyNumberFormat="1" applyFont="1" applyFill="1" applyAlignment="1">
      <alignment horizontal="center" wrapText="1"/>
    </xf>
    <xf numFmtId="0" fontId="12" fillId="0" borderId="0" xfId="3" applyFont="1" applyFill="1" applyAlignment="1"/>
    <xf numFmtId="2" fontId="11" fillId="0" borderId="0" xfId="3" applyNumberFormat="1" applyFont="1" applyFill="1" applyAlignment="1">
      <alignment horizontal="center" wrapText="1"/>
    </xf>
    <xf numFmtId="0" fontId="19" fillId="0" borderId="0" xfId="0" applyFont="1" applyFill="1" applyAlignment="1">
      <alignment horizontal="left" indent="1"/>
    </xf>
    <xf numFmtId="0" fontId="17" fillId="0" borderId="0" xfId="3" applyFont="1" applyFill="1"/>
    <xf numFmtId="0" fontId="0" fillId="0" borderId="0" xfId="2" applyFont="1" applyFill="1"/>
    <xf numFmtId="0" fontId="19" fillId="0" borderId="0" xfId="0" applyFont="1" applyFill="1" applyAlignment="1">
      <alignment horizontal="left" vertical="center" indent="2"/>
    </xf>
    <xf numFmtId="2" fontId="17" fillId="0" borderId="0" xfId="3" applyNumberFormat="1" applyFont="1" applyFill="1"/>
    <xf numFmtId="0" fontId="0" fillId="0" borderId="0" xfId="0" applyFont="1" applyFill="1"/>
    <xf numFmtId="0" fontId="16" fillId="0" borderId="0" xfId="3" applyFont="1" applyFill="1"/>
    <xf numFmtId="0" fontId="1" fillId="0" borderId="0" xfId="2" applyFont="1" applyFill="1"/>
    <xf numFmtId="0" fontId="21" fillId="4" borderId="4" xfId="0" applyFont="1" applyFill="1" applyBorder="1" applyAlignment="1">
      <alignment vertical="center" wrapText="1"/>
    </xf>
    <xf numFmtId="0" fontId="21" fillId="0" borderId="5" xfId="0" applyFont="1" applyBorder="1" applyAlignment="1">
      <alignment horizontal="left" vertical="center" wrapText="1" indent="1"/>
    </xf>
    <xf numFmtId="0" fontId="0" fillId="4" borderId="4" xfId="0" applyFill="1" applyBorder="1" applyAlignment="1">
      <alignment vertical="top" wrapText="1"/>
    </xf>
    <xf numFmtId="0" fontId="21" fillId="0" borderId="5" xfId="0" applyFont="1" applyBorder="1" applyAlignment="1">
      <alignment vertical="center" wrapText="1"/>
    </xf>
    <xf numFmtId="0" fontId="0" fillId="0" borderId="5" xfId="0" applyBorder="1" applyAlignment="1">
      <alignment vertical="top" wrapText="1"/>
    </xf>
    <xf numFmtId="0" fontId="0" fillId="4" borderId="6" xfId="0" applyFill="1" applyBorder="1" applyAlignment="1">
      <alignment vertical="top" wrapText="1"/>
    </xf>
    <xf numFmtId="0" fontId="21" fillId="0" borderId="7" xfId="0" applyFont="1" applyBorder="1" applyAlignment="1">
      <alignment vertical="center" wrapText="1"/>
    </xf>
    <xf numFmtId="0" fontId="0" fillId="0" borderId="7" xfId="0" applyBorder="1" applyAlignment="1">
      <alignment vertical="top" wrapText="1"/>
    </xf>
    <xf numFmtId="0" fontId="21" fillId="0" borderId="12" xfId="0" applyFont="1" applyBorder="1" applyAlignment="1">
      <alignment vertical="center" wrapText="1"/>
    </xf>
    <xf numFmtId="0" fontId="21" fillId="0" borderId="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4" borderId="8" xfId="0" applyFont="1" applyFill="1" applyBorder="1" applyAlignment="1">
      <alignment vertical="center" wrapText="1"/>
    </xf>
    <xf numFmtId="0" fontId="21" fillId="4" borderId="4" xfId="0" applyFont="1" applyFill="1" applyBorder="1" applyAlignment="1">
      <alignment vertical="center" wrapText="1"/>
    </xf>
    <xf numFmtId="0" fontId="21" fillId="4" borderId="6" xfId="0" applyFont="1" applyFill="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8" fillId="0" borderId="0" xfId="0" applyFont="1" applyFill="1" applyAlignment="1">
      <alignment horizontal="left" vertical="center" wrapText="1" indent="1"/>
    </xf>
    <xf numFmtId="0" fontId="0" fillId="0" borderId="0" xfId="0" applyFont="1" applyFill="1" applyAlignment="1">
      <alignment horizontal="left" wrapText="1" indent="1"/>
    </xf>
    <xf numFmtId="0" fontId="1" fillId="0" borderId="0" xfId="2" applyFont="1" applyFill="1" applyAlignment="1">
      <alignment vertical="center" wrapText="1"/>
    </xf>
    <xf numFmtId="0" fontId="1" fillId="0" borderId="0" xfId="0" applyFont="1" applyFill="1" applyAlignment="1">
      <alignment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3" fillId="0" borderId="0" xfId="2" applyFont="1" applyFill="1" applyAlignment="1">
      <alignment horizontal="center"/>
    </xf>
    <xf numFmtId="0" fontId="6" fillId="0" borderId="0" xfId="2" applyFont="1" applyFill="1" applyAlignment="1">
      <alignment horizontal="center"/>
    </xf>
    <xf numFmtId="0" fontId="7" fillId="0" borderId="0" xfId="3" applyFont="1" applyFill="1" applyAlignment="1">
      <alignment horizontal="center"/>
    </xf>
    <xf numFmtId="0" fontId="5" fillId="0" borderId="0" xfId="3" applyFont="1" applyFill="1" applyAlignment="1">
      <alignment horizontal="center"/>
    </xf>
    <xf numFmtId="170" fontId="16" fillId="0" borderId="0" xfId="6" applyNumberFormat="1" applyFont="1" applyFill="1" applyBorder="1" applyAlignment="1">
      <alignment horizontal="center" vertical="center" wrapText="1"/>
    </xf>
    <xf numFmtId="0" fontId="18" fillId="0" borderId="0" xfId="0" applyFont="1" applyFill="1" applyAlignment="1">
      <alignment horizontal="left" vertical="center" wrapText="1"/>
    </xf>
  </cellXfs>
  <cellStyles count="9">
    <cellStyle name="Comma" xfId="1" builtinId="3"/>
    <cellStyle name="Comma 2" xfId="7"/>
    <cellStyle name="Normal" xfId="0" builtinId="0"/>
    <cellStyle name="Normal 10 4" xfId="6"/>
    <cellStyle name="Normal 2" xfId="8"/>
    <cellStyle name="Normal 2 2 3" xfId="3"/>
    <cellStyle name="Normal 25" xfId="4"/>
    <cellStyle name="Normal 3 2 2" xfId="2"/>
    <cellStyle name="Percent 2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mpa.MOHOKAREFIN/AppData/Local/Microsoft/Windows/Temporary%20Internet%20Files/Content.Outlook/AE0SNJE6/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7"/>
  <sheetViews>
    <sheetView tabSelected="1" topLeftCell="A23" workbookViewId="0">
      <selection activeCell="A23" sqref="A23:E23"/>
    </sheetView>
  </sheetViews>
  <sheetFormatPr defaultRowHeight="15" x14ac:dyDescent="0.25"/>
  <cols>
    <col min="1" max="1" width="55.5703125" style="1" customWidth="1"/>
    <col min="2" max="2" width="14.140625" style="1" customWidth="1"/>
    <col min="3" max="3" width="14.28515625" style="1" customWidth="1"/>
    <col min="4" max="5" width="8.5703125" style="1" bestFit="1" customWidth="1"/>
    <col min="6" max="7" width="9.140625" style="1"/>
    <col min="8" max="8" width="12.28515625" style="2" bestFit="1" customWidth="1"/>
    <col min="9" max="9" width="9.140625" style="1"/>
  </cols>
  <sheetData>
    <row r="1" spans="1:6" hidden="1" x14ac:dyDescent="0.25"/>
    <row r="2" spans="1:6" ht="18.75" hidden="1" x14ac:dyDescent="0.3">
      <c r="A2" s="83" t="s">
        <v>0</v>
      </c>
      <c r="B2" s="83"/>
      <c r="C2" s="83"/>
      <c r="D2" s="83"/>
      <c r="E2" s="83"/>
    </row>
    <row r="3" spans="1:6" hidden="1" x14ac:dyDescent="0.25">
      <c r="A3" s="3"/>
      <c r="B3" s="4" t="s">
        <v>1</v>
      </c>
      <c r="C3" s="5" t="s">
        <v>2</v>
      </c>
      <c r="D3" s="5" t="s">
        <v>3</v>
      </c>
      <c r="E3" s="5" t="s">
        <v>4</v>
      </c>
      <c r="F3" s="5"/>
    </row>
    <row r="4" spans="1:6" hidden="1" x14ac:dyDescent="0.25">
      <c r="A4" s="3"/>
      <c r="B4" s="6"/>
      <c r="C4" s="7"/>
      <c r="D4" s="7"/>
      <c r="E4" s="7"/>
    </row>
    <row r="5" spans="1:6" hidden="1" x14ac:dyDescent="0.25">
      <c r="A5" s="3" t="s">
        <v>5</v>
      </c>
      <c r="B5" s="6"/>
      <c r="C5" s="8">
        <f>'[1]Variables Mampa'!C4</f>
        <v>6.8500000000000005E-2</v>
      </c>
      <c r="D5" s="8">
        <f>'[1]Variables Mampa'!D4</f>
        <v>6.4000000000000001E-2</v>
      </c>
      <c r="E5" s="8">
        <v>6.9000000000000006E-2</v>
      </c>
    </row>
    <row r="6" spans="1:6" hidden="1" x14ac:dyDescent="0.25">
      <c r="A6" s="3" t="s">
        <v>6</v>
      </c>
      <c r="B6" s="6"/>
      <c r="C6" s="8">
        <f>'[1]Variables Mampa'!C5</f>
        <v>6.8500000000000005E-2</v>
      </c>
      <c r="D6" s="8">
        <f>'[1]Variables Mampa'!D5</f>
        <v>6.4000000000000001E-2</v>
      </c>
      <c r="E6" s="8">
        <v>6.9000000000000006E-2</v>
      </c>
    </row>
    <row r="7" spans="1:6" hidden="1" x14ac:dyDescent="0.25">
      <c r="A7" s="3" t="s">
        <v>7</v>
      </c>
      <c r="B7" s="6"/>
      <c r="C7" s="8">
        <f>'[1]Variables Mampa'!C6</f>
        <v>6.8500000000000005E-2</v>
      </c>
      <c r="D7" s="8">
        <f>'[1]Variables Mampa'!D6</f>
        <v>6.4000000000000001E-2</v>
      </c>
      <c r="E7" s="8">
        <v>6.9000000000000006E-2</v>
      </c>
    </row>
    <row r="8" spans="1:6" hidden="1" x14ac:dyDescent="0.25">
      <c r="A8" s="3"/>
      <c r="B8" s="6"/>
      <c r="C8" s="8"/>
      <c r="D8" s="8"/>
      <c r="E8" s="8"/>
    </row>
    <row r="9" spans="1:6" hidden="1" x14ac:dyDescent="0.25">
      <c r="A9" s="3" t="s">
        <v>8</v>
      </c>
      <c r="B9" s="6"/>
      <c r="C9" s="8">
        <f>'[1]Variables Mampa'!C8</f>
        <v>0.08</v>
      </c>
      <c r="D9" s="8">
        <f>'[1]Variables Mampa'!D8</f>
        <v>0.08</v>
      </c>
      <c r="E9" s="8">
        <v>6.9000000000000006E-2</v>
      </c>
    </row>
    <row r="10" spans="1:6" hidden="1" x14ac:dyDescent="0.25">
      <c r="A10" s="3" t="s">
        <v>9</v>
      </c>
      <c r="B10" s="6"/>
      <c r="C10" s="8">
        <f>'[1]Variables Mampa'!C9</f>
        <v>0.08</v>
      </c>
      <c r="D10" s="8">
        <f>'[1]Variables Mampa'!D9</f>
        <v>0.08</v>
      </c>
      <c r="E10" s="8">
        <v>6.9000000000000006E-2</v>
      </c>
    </row>
    <row r="11" spans="1:6" hidden="1" x14ac:dyDescent="0.25">
      <c r="A11" s="3" t="s">
        <v>10</v>
      </c>
      <c r="B11" s="6"/>
      <c r="C11" s="8">
        <f>'[1]Variables Mampa'!C10</f>
        <v>0.08</v>
      </c>
      <c r="D11" s="8">
        <f>'[1]Variables Mampa'!D10</f>
        <v>0.08</v>
      </c>
      <c r="E11" s="8">
        <v>6.9000000000000006E-2</v>
      </c>
    </row>
    <row r="12" spans="1:6" hidden="1" x14ac:dyDescent="0.25">
      <c r="A12" s="3"/>
      <c r="B12" s="6"/>
      <c r="C12" s="8"/>
      <c r="D12" s="8"/>
      <c r="E12" s="8"/>
    </row>
    <row r="13" spans="1:6" hidden="1" x14ac:dyDescent="0.25">
      <c r="A13" s="6"/>
      <c r="B13" s="6"/>
      <c r="C13" s="8"/>
      <c r="D13" s="8"/>
      <c r="E13" s="8"/>
    </row>
    <row r="14" spans="1:6" hidden="1" x14ac:dyDescent="0.25">
      <c r="A14" s="3" t="s">
        <v>11</v>
      </c>
      <c r="B14" s="6"/>
      <c r="C14" s="8">
        <f>'[1]Variables Mampa'!C16</f>
        <v>0.1</v>
      </c>
      <c r="D14" s="8">
        <f>'[1]Variables Mampa'!D16</f>
        <v>0.1</v>
      </c>
      <c r="E14" s="8">
        <v>0.1</v>
      </c>
    </row>
    <row r="15" spans="1:6" hidden="1" x14ac:dyDescent="0.25">
      <c r="A15" s="3" t="s">
        <v>12</v>
      </c>
      <c r="B15" s="6"/>
      <c r="C15" s="8">
        <f>'[1]Variables Mampa'!C17</f>
        <v>0.1</v>
      </c>
      <c r="D15" s="8">
        <f>'[1]Variables Mampa'!D17</f>
        <v>0.1</v>
      </c>
      <c r="E15" s="8">
        <v>0.1</v>
      </c>
    </row>
    <row r="16" spans="1:6" hidden="1" x14ac:dyDescent="0.25">
      <c r="A16" s="3" t="s">
        <v>13</v>
      </c>
      <c r="B16" s="6"/>
      <c r="C16" s="8">
        <f>'[1]Variables Mampa'!C18</f>
        <v>0.1</v>
      </c>
      <c r="D16" s="8">
        <f>'[1]Variables Mampa'!D18</f>
        <v>0.1</v>
      </c>
      <c r="E16" s="8">
        <v>0.1</v>
      </c>
    </row>
    <row r="17" spans="1:9" hidden="1" x14ac:dyDescent="0.25">
      <c r="A17" s="3" t="s">
        <v>14</v>
      </c>
      <c r="B17" s="6"/>
      <c r="C17" s="8">
        <f>'[1]Variables Mampa'!C19</f>
        <v>0.1</v>
      </c>
      <c r="D17" s="8">
        <f>'[1]Variables Mampa'!D19</f>
        <v>0.1</v>
      </c>
      <c r="E17" s="8">
        <v>0.1</v>
      </c>
    </row>
    <row r="18" spans="1:9" hidden="1" x14ac:dyDescent="0.25">
      <c r="A18" s="3" t="s">
        <v>15</v>
      </c>
      <c r="B18" s="6"/>
      <c r="C18" s="8">
        <f>'[1]Variables Mampa'!C20</f>
        <v>0.1</v>
      </c>
      <c r="D18" s="8">
        <f>'[1]Variables Mampa'!D20</f>
        <v>0.1</v>
      </c>
      <c r="E18" s="8">
        <v>0.09</v>
      </c>
    </row>
    <row r="19" spans="1:9" hidden="1" x14ac:dyDescent="0.25">
      <c r="A19" s="9" t="s">
        <v>16</v>
      </c>
      <c r="B19" s="6"/>
      <c r="C19" s="8">
        <f>'[1]Variables Mampa'!C22</f>
        <v>0.1</v>
      </c>
      <c r="D19" s="8">
        <f>'[1]Variables Mampa'!D22</f>
        <v>0.1</v>
      </c>
      <c r="E19" s="8">
        <v>0.1</v>
      </c>
    </row>
    <row r="20" spans="1:9" hidden="1" x14ac:dyDescent="0.25">
      <c r="A20" s="3" t="s">
        <v>17</v>
      </c>
      <c r="B20" s="6"/>
      <c r="C20" s="8">
        <f>'[1]Variables Mampa'!C23</f>
        <v>0.1</v>
      </c>
      <c r="D20" s="8">
        <f>'[1]Variables Mampa'!D23</f>
        <v>0.1</v>
      </c>
      <c r="E20" s="8">
        <v>0.1</v>
      </c>
    </row>
    <row r="21" spans="1:9" hidden="1" x14ac:dyDescent="0.25">
      <c r="A21" s="3" t="s">
        <v>18</v>
      </c>
      <c r="B21" s="6"/>
      <c r="C21" s="8">
        <f>'[1]Variables Mampa'!C24</f>
        <v>0.1</v>
      </c>
      <c r="D21" s="8">
        <f>'[1]Variables Mampa'!D24</f>
        <v>0.1</v>
      </c>
      <c r="E21" s="8">
        <v>0.1</v>
      </c>
    </row>
    <row r="22" spans="1:9" hidden="1" x14ac:dyDescent="0.25">
      <c r="A22" s="3"/>
      <c r="B22" s="6"/>
      <c r="C22" s="10"/>
      <c r="D22" s="3"/>
      <c r="E22" s="3"/>
    </row>
    <row r="23" spans="1:9" x14ac:dyDescent="0.25">
      <c r="A23" s="84" t="s">
        <v>239</v>
      </c>
      <c r="B23" s="84"/>
      <c r="C23" s="84"/>
      <c r="D23" s="84"/>
      <c r="E23" s="84"/>
    </row>
    <row r="24" spans="1:9" x14ac:dyDescent="0.25">
      <c r="A24" s="85" t="s">
        <v>19</v>
      </c>
      <c r="B24" s="85"/>
      <c r="C24" s="85"/>
      <c r="D24" s="85"/>
      <c r="E24" s="85"/>
    </row>
    <row r="25" spans="1:9" x14ac:dyDescent="0.25">
      <c r="A25" s="86" t="s">
        <v>20</v>
      </c>
      <c r="B25" s="86"/>
      <c r="C25" s="86"/>
      <c r="D25" s="86"/>
      <c r="E25" s="86"/>
    </row>
    <row r="26" spans="1:9" x14ac:dyDescent="0.25">
      <c r="A26" s="11"/>
      <c r="B26" s="4" t="s">
        <v>1</v>
      </c>
      <c r="C26" s="5" t="s">
        <v>2</v>
      </c>
      <c r="D26" s="5" t="s">
        <v>3</v>
      </c>
      <c r="E26" s="5" t="s">
        <v>4</v>
      </c>
    </row>
    <row r="27" spans="1:9" s="15" customFormat="1" x14ac:dyDescent="0.25">
      <c r="A27" s="12" t="s">
        <v>21</v>
      </c>
      <c r="B27" s="13"/>
      <c r="C27" s="11"/>
      <c r="D27" s="3"/>
      <c r="E27" s="14"/>
      <c r="F27" s="1"/>
      <c r="G27" s="1"/>
      <c r="H27" s="2"/>
      <c r="I27" s="1"/>
    </row>
    <row r="28" spans="1:9" x14ac:dyDescent="0.25">
      <c r="A28" s="12" t="s">
        <v>22</v>
      </c>
      <c r="B28" s="16"/>
      <c r="C28" s="11"/>
      <c r="D28" s="3"/>
      <c r="E28" s="14"/>
    </row>
    <row r="29" spans="1:9" x14ac:dyDescent="0.25">
      <c r="A29" s="14" t="s">
        <v>23</v>
      </c>
      <c r="B29" s="17">
        <v>6.0990000000000003E-3</v>
      </c>
      <c r="C29" s="18">
        <f t="shared" ref="C29:E33" si="0">B29*(1+C$14)</f>
        <v>6.7089000000000011E-3</v>
      </c>
      <c r="D29" s="18">
        <f t="shared" si="0"/>
        <v>7.3797900000000015E-3</v>
      </c>
      <c r="E29" s="18">
        <f t="shared" si="0"/>
        <v>8.1177690000000021E-3</v>
      </c>
      <c r="F29" s="19"/>
      <c r="G29" s="1" t="s">
        <v>24</v>
      </c>
      <c r="H29" s="2">
        <f>2500*40000*D29</f>
        <v>737979.00000000012</v>
      </c>
    </row>
    <row r="30" spans="1:9" x14ac:dyDescent="0.25">
      <c r="A30" s="14" t="s">
        <v>25</v>
      </c>
      <c r="B30" s="17">
        <v>8.2625400000000005E-3</v>
      </c>
      <c r="C30" s="18">
        <f t="shared" si="0"/>
        <v>9.0887940000000007E-3</v>
      </c>
      <c r="D30" s="18">
        <f t="shared" si="0"/>
        <v>9.9976734000000022E-3</v>
      </c>
      <c r="E30" s="18">
        <f t="shared" si="0"/>
        <v>1.0997440740000003E-2</v>
      </c>
      <c r="F30" s="19"/>
    </row>
    <row r="31" spans="1:9" x14ac:dyDescent="0.25">
      <c r="A31" s="14" t="s">
        <v>26</v>
      </c>
      <c r="B31" s="17">
        <v>2.8836500000000002E-3</v>
      </c>
      <c r="C31" s="18">
        <f t="shared" si="0"/>
        <v>3.1720150000000003E-3</v>
      </c>
      <c r="D31" s="18">
        <f t="shared" si="0"/>
        <v>3.4892165000000004E-3</v>
      </c>
      <c r="E31" s="18">
        <f t="shared" si="0"/>
        <v>3.8381381500000008E-3</v>
      </c>
      <c r="F31" s="19"/>
    </row>
    <row r="32" spans="1:9" x14ac:dyDescent="0.25">
      <c r="A32" s="14" t="s">
        <v>27</v>
      </c>
      <c r="B32" s="17">
        <v>6.0990000000000003E-3</v>
      </c>
      <c r="C32" s="18">
        <f t="shared" si="0"/>
        <v>6.7089000000000011E-3</v>
      </c>
      <c r="D32" s="18">
        <f t="shared" si="0"/>
        <v>7.3797900000000015E-3</v>
      </c>
      <c r="E32" s="18">
        <f t="shared" si="0"/>
        <v>8.1177690000000021E-3</v>
      </c>
      <c r="F32" s="19"/>
    </row>
    <row r="33" spans="1:9" x14ac:dyDescent="0.25">
      <c r="A33" s="14" t="s">
        <v>28</v>
      </c>
      <c r="B33" s="17">
        <v>1.317E-3</v>
      </c>
      <c r="C33" s="18">
        <f t="shared" si="0"/>
        <v>1.4487000000000002E-3</v>
      </c>
      <c r="D33" s="18">
        <f t="shared" si="0"/>
        <v>1.5935700000000003E-3</v>
      </c>
      <c r="E33" s="18">
        <f>D33*(1+E$14)</f>
        <v>1.7529270000000005E-3</v>
      </c>
      <c r="F33" s="19"/>
    </row>
    <row r="34" spans="1:9" x14ac:dyDescent="0.25">
      <c r="A34" s="14"/>
      <c r="B34" s="20"/>
      <c r="C34" s="11"/>
      <c r="D34" s="21"/>
      <c r="E34" s="14"/>
    </row>
    <row r="35" spans="1:9" x14ac:dyDescent="0.25">
      <c r="A35" s="12" t="s">
        <v>29</v>
      </c>
      <c r="B35" s="20"/>
      <c r="C35" s="11"/>
      <c r="D35" s="21"/>
      <c r="E35" s="14"/>
    </row>
    <row r="36" spans="1:9" x14ac:dyDescent="0.25">
      <c r="A36" s="14"/>
      <c r="B36" s="11"/>
      <c r="C36" s="11"/>
      <c r="D36" s="22"/>
      <c r="E36" s="14"/>
    </row>
    <row r="37" spans="1:9" x14ac:dyDescent="0.25">
      <c r="A37" s="14" t="s">
        <v>30</v>
      </c>
      <c r="B37" s="11"/>
      <c r="C37" s="11"/>
      <c r="D37" s="22"/>
      <c r="E37" s="14"/>
    </row>
    <row r="38" spans="1:9" x14ac:dyDescent="0.25">
      <c r="A38" s="14"/>
      <c r="B38" s="11"/>
      <c r="C38" s="11"/>
      <c r="D38" s="22"/>
      <c r="E38" s="14"/>
    </row>
    <row r="39" spans="1:9" s="15" customFormat="1" x14ac:dyDescent="0.25">
      <c r="A39" s="12" t="s">
        <v>17</v>
      </c>
      <c r="B39" s="11"/>
      <c r="C39" s="11"/>
      <c r="D39" s="22"/>
      <c r="E39" s="14"/>
      <c r="F39" s="1"/>
      <c r="G39" s="1"/>
      <c r="H39" s="2"/>
      <c r="I39" s="1"/>
    </row>
    <row r="40" spans="1:9" x14ac:dyDescent="0.25">
      <c r="A40" s="14" t="s">
        <v>31</v>
      </c>
      <c r="B40" s="11"/>
      <c r="C40" s="11"/>
      <c r="D40" s="22"/>
      <c r="E40" s="14"/>
    </row>
    <row r="41" spans="1:9" x14ac:dyDescent="0.25">
      <c r="A41" s="14" t="s">
        <v>32</v>
      </c>
      <c r="B41" s="23">
        <v>31</v>
      </c>
      <c r="C41" s="24">
        <f>ROUND(B41*(1+$C20),0)</f>
        <v>34</v>
      </c>
      <c r="D41" s="24">
        <f>ROUND(C41*(1+$C20),0)</f>
        <v>37</v>
      </c>
      <c r="E41" s="24">
        <f>ROUND(D41*(1+$C20),0)</f>
        <v>41</v>
      </c>
    </row>
    <row r="42" spans="1:9" x14ac:dyDescent="0.25">
      <c r="A42" s="14"/>
      <c r="B42" s="23"/>
      <c r="C42" s="24"/>
      <c r="D42" s="24"/>
      <c r="E42" s="24"/>
    </row>
    <row r="43" spans="1:9" x14ac:dyDescent="0.25">
      <c r="A43" s="25" t="s">
        <v>33</v>
      </c>
      <c r="B43" s="23" t="s">
        <v>34</v>
      </c>
      <c r="C43" s="23" t="s">
        <v>34</v>
      </c>
      <c r="D43" s="24"/>
      <c r="E43" s="24"/>
    </row>
    <row r="44" spans="1:9" x14ac:dyDescent="0.25">
      <c r="A44" s="14"/>
      <c r="B44" s="22"/>
      <c r="C44" s="11"/>
      <c r="D44" s="3"/>
      <c r="E44" s="14"/>
    </row>
    <row r="45" spans="1:9" s="15" customFormat="1" x14ac:dyDescent="0.25">
      <c r="A45" s="12" t="s">
        <v>35</v>
      </c>
      <c r="B45" s="11"/>
      <c r="C45" s="10"/>
      <c r="D45" s="10"/>
      <c r="E45" s="10"/>
      <c r="F45" s="1"/>
      <c r="G45" s="1"/>
      <c r="H45" s="2"/>
      <c r="I45" s="1"/>
    </row>
    <row r="46" spans="1:9" x14ac:dyDescent="0.25">
      <c r="A46" s="11"/>
      <c r="B46" s="26"/>
      <c r="C46" s="27"/>
      <c r="D46" s="12"/>
      <c r="E46" s="12"/>
    </row>
    <row r="47" spans="1:9" x14ac:dyDescent="0.25">
      <c r="A47" s="14" t="s">
        <v>36</v>
      </c>
      <c r="B47" s="28">
        <v>74.2</v>
      </c>
      <c r="C47" s="24">
        <f t="shared" ref="C47:E61" si="1">ROUND(B47*(1+C$17),1)</f>
        <v>81.599999999999994</v>
      </c>
      <c r="D47" s="24">
        <f t="shared" si="1"/>
        <v>89.8</v>
      </c>
      <c r="E47" s="24">
        <f t="shared" si="1"/>
        <v>98.8</v>
      </c>
      <c r="G47" s="1" t="s">
        <v>24</v>
      </c>
      <c r="H47" s="2">
        <f>2500*D47*12</f>
        <v>2694000</v>
      </c>
    </row>
    <row r="48" spans="1:9" x14ac:dyDescent="0.25">
      <c r="A48" s="14" t="s">
        <v>37</v>
      </c>
      <c r="B48" s="28">
        <v>100</v>
      </c>
      <c r="C48" s="24">
        <f t="shared" si="1"/>
        <v>110</v>
      </c>
      <c r="D48" s="24">
        <f t="shared" si="1"/>
        <v>121</v>
      </c>
      <c r="E48" s="24">
        <f t="shared" si="1"/>
        <v>133.1</v>
      </c>
    </row>
    <row r="49" spans="1:5" x14ac:dyDescent="0.25">
      <c r="A49" s="14" t="s">
        <v>38</v>
      </c>
      <c r="B49" s="28">
        <v>170.7</v>
      </c>
      <c r="C49" s="24">
        <f t="shared" si="1"/>
        <v>187.8</v>
      </c>
      <c r="D49" s="24">
        <f t="shared" si="1"/>
        <v>206.6</v>
      </c>
      <c r="E49" s="24">
        <f t="shared" si="1"/>
        <v>227.3</v>
      </c>
    </row>
    <row r="50" spans="1:5" x14ac:dyDescent="0.25">
      <c r="A50" s="14" t="s">
        <v>39</v>
      </c>
      <c r="B50" s="28">
        <v>798</v>
      </c>
      <c r="C50" s="24">
        <f t="shared" si="1"/>
        <v>877.8</v>
      </c>
      <c r="D50" s="24">
        <f t="shared" si="1"/>
        <v>965.6</v>
      </c>
      <c r="E50" s="24">
        <f t="shared" si="1"/>
        <v>1062.2</v>
      </c>
    </row>
    <row r="51" spans="1:5" x14ac:dyDescent="0.25">
      <c r="A51" s="14" t="s">
        <v>40</v>
      </c>
      <c r="B51" s="28">
        <v>798</v>
      </c>
      <c r="C51" s="24">
        <f t="shared" si="1"/>
        <v>877.8</v>
      </c>
      <c r="D51" s="24">
        <f t="shared" si="1"/>
        <v>965.6</v>
      </c>
      <c r="E51" s="24">
        <f t="shared" si="1"/>
        <v>1062.2</v>
      </c>
    </row>
    <row r="52" spans="1:5" x14ac:dyDescent="0.25">
      <c r="A52" s="14" t="s">
        <v>41</v>
      </c>
      <c r="B52" s="28">
        <v>87.1</v>
      </c>
      <c r="C52" s="24">
        <f t="shared" si="1"/>
        <v>95.8</v>
      </c>
      <c r="D52" s="24">
        <f t="shared" si="1"/>
        <v>105.4</v>
      </c>
      <c r="E52" s="24">
        <f t="shared" si="1"/>
        <v>115.9</v>
      </c>
    </row>
    <row r="53" spans="1:5" x14ac:dyDescent="0.25">
      <c r="A53" s="14" t="s">
        <v>42</v>
      </c>
      <c r="B53" s="28">
        <v>286</v>
      </c>
      <c r="C53" s="24">
        <f t="shared" si="1"/>
        <v>314.60000000000002</v>
      </c>
      <c r="D53" s="24">
        <f t="shared" si="1"/>
        <v>346.1</v>
      </c>
      <c r="E53" s="24">
        <f t="shared" si="1"/>
        <v>380.7</v>
      </c>
    </row>
    <row r="54" spans="1:5" x14ac:dyDescent="0.25">
      <c r="A54" s="14" t="s">
        <v>43</v>
      </c>
      <c r="B54" s="28">
        <v>1041.5999999999999</v>
      </c>
      <c r="C54" s="24">
        <f t="shared" si="1"/>
        <v>1145.8</v>
      </c>
      <c r="D54" s="24">
        <f t="shared" si="1"/>
        <v>1260.4000000000001</v>
      </c>
      <c r="E54" s="24">
        <f t="shared" si="1"/>
        <v>1386.4</v>
      </c>
    </row>
    <row r="55" spans="1:5" x14ac:dyDescent="0.25">
      <c r="A55" s="14" t="s">
        <v>44</v>
      </c>
      <c r="B55" s="28">
        <v>2335.1999999999998</v>
      </c>
      <c r="C55" s="24">
        <f t="shared" si="1"/>
        <v>2568.6999999999998</v>
      </c>
      <c r="D55" s="24">
        <f t="shared" si="1"/>
        <v>2825.6</v>
      </c>
      <c r="E55" s="24">
        <f t="shared" si="1"/>
        <v>3108.2</v>
      </c>
    </row>
    <row r="56" spans="1:5" x14ac:dyDescent="0.25">
      <c r="A56" s="14" t="s">
        <v>45</v>
      </c>
      <c r="B56" s="28">
        <v>2335.1999999999998</v>
      </c>
      <c r="C56" s="24">
        <f t="shared" si="1"/>
        <v>2568.6999999999998</v>
      </c>
      <c r="D56" s="24">
        <f t="shared" si="1"/>
        <v>2825.6</v>
      </c>
      <c r="E56" s="24">
        <f t="shared" si="1"/>
        <v>3108.2</v>
      </c>
    </row>
    <row r="57" spans="1:5" x14ac:dyDescent="0.25">
      <c r="A57" s="14" t="s">
        <v>46</v>
      </c>
      <c r="B57" s="28">
        <v>1142.9000000000001</v>
      </c>
      <c r="C57" s="24">
        <f t="shared" si="1"/>
        <v>1257.2</v>
      </c>
      <c r="D57" s="24">
        <f t="shared" si="1"/>
        <v>1382.9</v>
      </c>
      <c r="E57" s="24">
        <f t="shared" si="1"/>
        <v>1521.2</v>
      </c>
    </row>
    <row r="58" spans="1:5" x14ac:dyDescent="0.25">
      <c r="A58" s="14" t="s">
        <v>47</v>
      </c>
      <c r="B58" s="28">
        <v>1142.9000000000001</v>
      </c>
      <c r="C58" s="24">
        <f t="shared" si="1"/>
        <v>1257.2</v>
      </c>
      <c r="D58" s="24">
        <f t="shared" si="1"/>
        <v>1382.9</v>
      </c>
      <c r="E58" s="24">
        <f t="shared" si="1"/>
        <v>1521.2</v>
      </c>
    </row>
    <row r="59" spans="1:5" x14ac:dyDescent="0.25">
      <c r="A59" s="14" t="s">
        <v>48</v>
      </c>
      <c r="B59" s="28">
        <v>706.2</v>
      </c>
      <c r="C59" s="24">
        <f t="shared" si="1"/>
        <v>776.8</v>
      </c>
      <c r="D59" s="24">
        <f t="shared" si="1"/>
        <v>854.5</v>
      </c>
      <c r="E59" s="24">
        <f t="shared" si="1"/>
        <v>940</v>
      </c>
    </row>
    <row r="60" spans="1:5" x14ac:dyDescent="0.25">
      <c r="A60" s="14" t="s">
        <v>49</v>
      </c>
      <c r="B60" s="28">
        <v>389.6</v>
      </c>
      <c r="C60" s="24">
        <f t="shared" si="1"/>
        <v>428.6</v>
      </c>
      <c r="D60" s="24">
        <f t="shared" si="1"/>
        <v>471.5</v>
      </c>
      <c r="E60" s="24">
        <f t="shared" si="1"/>
        <v>518.70000000000005</v>
      </c>
    </row>
    <row r="61" spans="1:5" ht="24.75" x14ac:dyDescent="0.25">
      <c r="A61" s="25" t="s">
        <v>50</v>
      </c>
      <c r="B61" s="28">
        <v>62.4</v>
      </c>
      <c r="C61" s="24">
        <f t="shared" si="1"/>
        <v>68.599999999999994</v>
      </c>
      <c r="D61" s="24">
        <f t="shared" si="1"/>
        <v>75.5</v>
      </c>
      <c r="E61" s="24">
        <f t="shared" si="1"/>
        <v>83.1</v>
      </c>
    </row>
    <row r="62" spans="1:5" x14ac:dyDescent="0.25">
      <c r="A62" s="14"/>
      <c r="B62" s="22"/>
      <c r="C62" s="11"/>
      <c r="D62" s="3"/>
      <c r="E62" s="14"/>
    </row>
    <row r="63" spans="1:5" x14ac:dyDescent="0.25">
      <c r="A63" s="29" t="s">
        <v>51</v>
      </c>
      <c r="B63" s="22"/>
      <c r="C63" s="11"/>
      <c r="D63" s="3"/>
      <c r="E63" s="14"/>
    </row>
    <row r="64" spans="1:5" x14ac:dyDescent="0.25">
      <c r="A64" s="30" t="s">
        <v>52</v>
      </c>
      <c r="B64" s="28">
        <v>2848.3</v>
      </c>
      <c r="C64" s="24">
        <f t="shared" ref="C64:E67" si="2">ROUND(B64*(1+C$17),0)</f>
        <v>3133</v>
      </c>
      <c r="D64" s="24">
        <f t="shared" si="2"/>
        <v>3446</v>
      </c>
      <c r="E64" s="24">
        <f t="shared" si="2"/>
        <v>3791</v>
      </c>
    </row>
    <row r="65" spans="1:9" x14ac:dyDescent="0.25">
      <c r="A65" s="30" t="s">
        <v>53</v>
      </c>
      <c r="B65" s="28">
        <v>213</v>
      </c>
      <c r="C65" s="24">
        <f t="shared" si="2"/>
        <v>234</v>
      </c>
      <c r="D65" s="24">
        <f t="shared" si="2"/>
        <v>257</v>
      </c>
      <c r="E65" s="24">
        <f t="shared" si="2"/>
        <v>283</v>
      </c>
    </row>
    <row r="66" spans="1:9" x14ac:dyDescent="0.25">
      <c r="A66" s="14" t="s">
        <v>54</v>
      </c>
      <c r="B66" s="28">
        <v>241.3</v>
      </c>
      <c r="C66" s="24">
        <f t="shared" si="2"/>
        <v>265</v>
      </c>
      <c r="D66" s="24">
        <f t="shared" si="2"/>
        <v>292</v>
      </c>
      <c r="E66" s="24">
        <f t="shared" si="2"/>
        <v>321</v>
      </c>
    </row>
    <row r="67" spans="1:9" x14ac:dyDescent="0.25">
      <c r="A67" s="14" t="s">
        <v>55</v>
      </c>
      <c r="B67" s="28">
        <v>77.7</v>
      </c>
      <c r="C67" s="24">
        <f t="shared" si="2"/>
        <v>85</v>
      </c>
      <c r="D67" s="24">
        <f t="shared" si="2"/>
        <v>94</v>
      </c>
      <c r="E67" s="24">
        <f t="shared" si="2"/>
        <v>103</v>
      </c>
    </row>
    <row r="68" spans="1:9" x14ac:dyDescent="0.25">
      <c r="A68" s="14"/>
      <c r="B68" s="22"/>
      <c r="C68" s="11"/>
      <c r="D68" s="3"/>
      <c r="E68" s="14"/>
    </row>
    <row r="69" spans="1:9" s="15" customFormat="1" x14ac:dyDescent="0.25">
      <c r="A69" s="31" t="s">
        <v>13</v>
      </c>
      <c r="B69" s="11"/>
      <c r="C69" s="10"/>
      <c r="D69" s="10"/>
      <c r="E69" s="10"/>
      <c r="F69" s="1"/>
      <c r="G69" s="1"/>
      <c r="H69" s="2"/>
      <c r="I69" s="1"/>
    </row>
    <row r="70" spans="1:9" x14ac:dyDescent="0.25">
      <c r="A70" s="32"/>
      <c r="B70" s="22"/>
      <c r="C70" s="11"/>
      <c r="D70" s="3"/>
      <c r="E70" s="14"/>
    </row>
    <row r="71" spans="1:9" x14ac:dyDescent="0.25">
      <c r="A71" s="33" t="s">
        <v>56</v>
      </c>
      <c r="B71" s="22">
        <v>42.4</v>
      </c>
      <c r="C71" s="24">
        <f t="shared" ref="C71:E73" si="3">ROUND(B71*(1+C$16),1)</f>
        <v>46.6</v>
      </c>
      <c r="D71" s="24">
        <f t="shared" si="3"/>
        <v>51.3</v>
      </c>
      <c r="E71" s="24">
        <f t="shared" si="3"/>
        <v>56.4</v>
      </c>
      <c r="G71" s="1" t="s">
        <v>24</v>
      </c>
      <c r="H71" s="2">
        <f>2500*D71*12</f>
        <v>1539000</v>
      </c>
    </row>
    <row r="72" spans="1:9" x14ac:dyDescent="0.25">
      <c r="A72" s="33" t="s">
        <v>57</v>
      </c>
      <c r="B72" s="22">
        <v>69.400000000000006</v>
      </c>
      <c r="C72" s="24">
        <f t="shared" si="3"/>
        <v>76.3</v>
      </c>
      <c r="D72" s="24">
        <f t="shared" si="3"/>
        <v>83.9</v>
      </c>
      <c r="E72" s="24">
        <f t="shared" si="3"/>
        <v>92.3</v>
      </c>
    </row>
    <row r="73" spans="1:9" x14ac:dyDescent="0.25">
      <c r="A73" s="33" t="s">
        <v>58</v>
      </c>
      <c r="B73" s="22">
        <v>47.1</v>
      </c>
      <c r="C73" s="24">
        <f t="shared" si="3"/>
        <v>51.8</v>
      </c>
      <c r="D73" s="24">
        <f t="shared" si="3"/>
        <v>57</v>
      </c>
      <c r="E73" s="24">
        <f t="shared" si="3"/>
        <v>62.7</v>
      </c>
    </row>
    <row r="74" spans="1:9" x14ac:dyDescent="0.25">
      <c r="A74" s="33"/>
      <c r="B74" s="22"/>
      <c r="C74" s="24"/>
      <c r="D74" s="24"/>
      <c r="E74" s="24"/>
    </row>
    <row r="75" spans="1:9" x14ac:dyDescent="0.25">
      <c r="A75" s="33"/>
      <c r="B75" s="22"/>
      <c r="C75" s="24"/>
      <c r="D75" s="24"/>
      <c r="E75" s="24"/>
    </row>
    <row r="76" spans="1:9" x14ac:dyDescent="0.25">
      <c r="A76" s="33"/>
      <c r="B76" s="22"/>
      <c r="C76" s="11"/>
      <c r="D76" s="11"/>
      <c r="E76" s="11"/>
    </row>
    <row r="77" spans="1:9" s="15" customFormat="1" x14ac:dyDescent="0.25">
      <c r="A77" s="31" t="s">
        <v>15</v>
      </c>
      <c r="B77" s="11"/>
      <c r="C77" s="10"/>
      <c r="D77" s="10"/>
      <c r="E77" s="10"/>
      <c r="F77" s="1"/>
      <c r="G77" s="1"/>
      <c r="H77" s="2"/>
      <c r="I77" s="1"/>
    </row>
    <row r="78" spans="1:9" x14ac:dyDescent="0.25">
      <c r="A78" s="32"/>
      <c r="B78" s="34"/>
      <c r="C78" s="26"/>
      <c r="D78" s="27"/>
      <c r="E78" s="12"/>
    </row>
    <row r="79" spans="1:9" x14ac:dyDescent="0.25">
      <c r="A79" s="33" t="s">
        <v>59</v>
      </c>
      <c r="B79" s="22"/>
      <c r="C79" s="24"/>
      <c r="D79" s="24"/>
      <c r="E79" s="24"/>
    </row>
    <row r="80" spans="1:9" x14ac:dyDescent="0.25">
      <c r="A80" s="33" t="s">
        <v>60</v>
      </c>
      <c r="B80" s="22">
        <v>7</v>
      </c>
      <c r="C80" s="24">
        <f t="shared" ref="C80:E85" si="4">ROUND(B80*(1+C$18),1)</f>
        <v>7.7</v>
      </c>
      <c r="D80" s="24">
        <f t="shared" si="4"/>
        <v>8.5</v>
      </c>
      <c r="E80" s="24">
        <f t="shared" si="4"/>
        <v>9.3000000000000007</v>
      </c>
      <c r="G80" s="1" t="s">
        <v>24</v>
      </c>
      <c r="H80" s="2">
        <f>2500*6*(D80+D92)</f>
        <v>952500</v>
      </c>
    </row>
    <row r="81" spans="1:5" x14ac:dyDescent="0.25">
      <c r="A81" s="33" t="s">
        <v>61</v>
      </c>
      <c r="B81" s="22">
        <v>7</v>
      </c>
      <c r="C81" s="24">
        <v>7.7</v>
      </c>
      <c r="D81" s="24">
        <f t="shared" si="4"/>
        <v>8.5</v>
      </c>
      <c r="E81" s="24">
        <f t="shared" si="4"/>
        <v>9.3000000000000007</v>
      </c>
    </row>
    <row r="82" spans="1:5" x14ac:dyDescent="0.25">
      <c r="A82" s="33" t="s">
        <v>62</v>
      </c>
      <c r="B82" s="22">
        <f>B81*(1+$G$81)</f>
        <v>7</v>
      </c>
      <c r="C82" s="24">
        <v>7.7</v>
      </c>
      <c r="D82" s="24">
        <f t="shared" si="4"/>
        <v>8.5</v>
      </c>
      <c r="E82" s="24">
        <f t="shared" si="4"/>
        <v>9.3000000000000007</v>
      </c>
    </row>
    <row r="83" spans="1:5" x14ac:dyDescent="0.25">
      <c r="A83" s="33" t="s">
        <v>63</v>
      </c>
      <c r="B83" s="22">
        <v>7</v>
      </c>
      <c r="C83" s="24">
        <v>10</v>
      </c>
      <c r="D83" s="24">
        <f t="shared" si="4"/>
        <v>11</v>
      </c>
      <c r="E83" s="24">
        <f t="shared" si="4"/>
        <v>12</v>
      </c>
    </row>
    <row r="84" spans="1:5" x14ac:dyDescent="0.25">
      <c r="A84" s="33" t="s">
        <v>64</v>
      </c>
      <c r="B84" s="22">
        <v>7</v>
      </c>
      <c r="C84" s="24">
        <v>10</v>
      </c>
      <c r="D84" s="24">
        <f t="shared" si="4"/>
        <v>11</v>
      </c>
      <c r="E84" s="24">
        <f t="shared" si="4"/>
        <v>12</v>
      </c>
    </row>
    <row r="85" spans="1:5" x14ac:dyDescent="0.25">
      <c r="A85" s="33" t="s">
        <v>65</v>
      </c>
      <c r="B85" s="22">
        <f>B82*(1+$G$81)</f>
        <v>7</v>
      </c>
      <c r="C85" s="24">
        <v>16.899999999999999</v>
      </c>
      <c r="D85" s="24">
        <f t="shared" si="4"/>
        <v>18.600000000000001</v>
      </c>
      <c r="E85" s="24">
        <f t="shared" si="4"/>
        <v>20.3</v>
      </c>
    </row>
    <row r="86" spans="1:5" x14ac:dyDescent="0.25">
      <c r="A86" s="33" t="s">
        <v>66</v>
      </c>
      <c r="B86" s="22">
        <v>19.5</v>
      </c>
      <c r="C86" s="24">
        <v>30</v>
      </c>
      <c r="D86" s="24">
        <f>ROUND(C86*(1+D$21),0)</f>
        <v>33</v>
      </c>
      <c r="E86" s="24">
        <f>ROUND(D86*(1+E$21),0)</f>
        <v>36</v>
      </c>
    </row>
    <row r="87" spans="1:5" ht="26.25" x14ac:dyDescent="0.25">
      <c r="A87" s="35" t="s">
        <v>67</v>
      </c>
      <c r="B87" s="22"/>
      <c r="C87" s="24"/>
      <c r="D87" s="24">
        <f>D86+6*D80</f>
        <v>84</v>
      </c>
      <c r="E87" s="24">
        <f>ROUND(D87*(1+E$21),0)</f>
        <v>92</v>
      </c>
    </row>
    <row r="88" spans="1:5" x14ac:dyDescent="0.25">
      <c r="A88" s="33"/>
      <c r="B88" s="22"/>
      <c r="C88" s="24"/>
      <c r="D88" s="24"/>
      <c r="E88" s="24"/>
    </row>
    <row r="89" spans="1:5" x14ac:dyDescent="0.25">
      <c r="A89" s="12" t="s">
        <v>68</v>
      </c>
      <c r="B89" s="22"/>
      <c r="C89" s="11"/>
      <c r="D89" s="3"/>
      <c r="E89" s="14"/>
    </row>
    <row r="90" spans="1:5" x14ac:dyDescent="0.25">
      <c r="A90" s="12"/>
      <c r="B90" s="22"/>
      <c r="C90" s="11"/>
      <c r="D90" s="3"/>
      <c r="E90" s="14"/>
    </row>
    <row r="91" spans="1:5" x14ac:dyDescent="0.25">
      <c r="A91" s="33" t="s">
        <v>69</v>
      </c>
      <c r="B91" s="22">
        <v>7</v>
      </c>
      <c r="C91" s="24">
        <f>ROUND(B91*(1+C$18),1)</f>
        <v>7.7</v>
      </c>
      <c r="D91" s="24">
        <f>ROUND(C91*(1+D$18),1)</f>
        <v>8.5</v>
      </c>
      <c r="E91" s="24">
        <f>ROUND(D91*(1+E$18),1)</f>
        <v>9.3000000000000007</v>
      </c>
    </row>
    <row r="92" spans="1:5" x14ac:dyDescent="0.25">
      <c r="A92" s="33" t="s">
        <v>66</v>
      </c>
      <c r="B92" s="22">
        <v>24.2</v>
      </c>
      <c r="C92" s="24">
        <v>50</v>
      </c>
      <c r="D92" s="24">
        <f>ROUND(C92*(1+D$21),0)</f>
        <v>55</v>
      </c>
      <c r="E92" s="24">
        <f>ROUND(D92*(1+E$21),0)</f>
        <v>61</v>
      </c>
    </row>
    <row r="93" spans="1:5" x14ac:dyDescent="0.25">
      <c r="A93" s="33"/>
      <c r="B93" s="22"/>
      <c r="C93" s="11"/>
      <c r="D93" s="3"/>
      <c r="E93" s="14"/>
    </row>
    <row r="94" spans="1:5" x14ac:dyDescent="0.25">
      <c r="A94" s="12" t="s">
        <v>70</v>
      </c>
      <c r="B94" s="22"/>
      <c r="C94" s="11"/>
      <c r="D94" s="3"/>
      <c r="E94" s="14"/>
    </row>
    <row r="95" spans="1:5" x14ac:dyDescent="0.25">
      <c r="A95" s="12"/>
      <c r="B95" s="22"/>
      <c r="C95" s="11"/>
      <c r="D95" s="3"/>
      <c r="E95" s="14"/>
    </row>
    <row r="96" spans="1:5" x14ac:dyDescent="0.25">
      <c r="A96" s="33" t="s">
        <v>71</v>
      </c>
      <c r="B96" s="22">
        <v>287</v>
      </c>
      <c r="C96" s="24">
        <v>316</v>
      </c>
      <c r="D96" s="24">
        <f>ROUND(C96*(1+D$21),0)</f>
        <v>348</v>
      </c>
      <c r="E96" s="24">
        <f>ROUND(D96*(1+E$21),0)</f>
        <v>383</v>
      </c>
    </row>
    <row r="97" spans="1:5" x14ac:dyDescent="0.25">
      <c r="A97" s="33"/>
      <c r="B97" s="22"/>
      <c r="C97" s="11"/>
      <c r="D97" s="3"/>
      <c r="E97" s="14"/>
    </row>
    <row r="98" spans="1:5" x14ac:dyDescent="0.25">
      <c r="A98" s="12" t="s">
        <v>72</v>
      </c>
      <c r="B98" s="22"/>
      <c r="C98" s="11"/>
      <c r="D98" s="3"/>
      <c r="E98" s="14"/>
    </row>
    <row r="99" spans="1:5" x14ac:dyDescent="0.25">
      <c r="A99" s="12"/>
      <c r="B99" s="22"/>
      <c r="C99" s="11"/>
      <c r="D99" s="3"/>
      <c r="E99" s="14"/>
    </row>
    <row r="100" spans="1:5" x14ac:dyDescent="0.25">
      <c r="A100" s="33" t="s">
        <v>73</v>
      </c>
      <c r="B100" s="22"/>
      <c r="C100" s="11"/>
      <c r="D100" s="3"/>
      <c r="E100" s="14"/>
    </row>
    <row r="101" spans="1:5" x14ac:dyDescent="0.25">
      <c r="A101" s="33" t="s">
        <v>74</v>
      </c>
      <c r="B101" s="22"/>
      <c r="C101" s="11"/>
      <c r="D101" s="3"/>
      <c r="E101" s="14"/>
    </row>
    <row r="102" spans="1:5" x14ac:dyDescent="0.25">
      <c r="A102" s="33" t="s">
        <v>75</v>
      </c>
      <c r="B102" s="22"/>
      <c r="C102" s="11"/>
      <c r="D102" s="3"/>
      <c r="E102" s="14"/>
    </row>
    <row r="103" spans="1:5" x14ac:dyDescent="0.25">
      <c r="A103" s="33"/>
      <c r="B103" s="22"/>
      <c r="C103" s="11"/>
      <c r="D103" s="3"/>
      <c r="E103" s="14"/>
    </row>
    <row r="104" spans="1:5" x14ac:dyDescent="0.25">
      <c r="A104" s="12" t="s">
        <v>76</v>
      </c>
      <c r="B104" s="22"/>
      <c r="C104" s="11"/>
      <c r="D104" s="3"/>
      <c r="E104" s="14"/>
    </row>
    <row r="105" spans="1:5" x14ac:dyDescent="0.25">
      <c r="A105" s="12"/>
      <c r="B105" s="22"/>
      <c r="C105" s="11"/>
      <c r="D105" s="3"/>
      <c r="E105" s="14"/>
    </row>
    <row r="106" spans="1:5" x14ac:dyDescent="0.25">
      <c r="A106" s="33" t="s">
        <v>77</v>
      </c>
      <c r="B106" s="22">
        <v>287.5</v>
      </c>
      <c r="C106" s="24">
        <f>ROUND(B106*(1+C$21),0)</f>
        <v>316</v>
      </c>
      <c r="D106" s="24">
        <f>ROUND(C106*(1+D$21),0)</f>
        <v>348</v>
      </c>
      <c r="E106" s="24">
        <f>ROUND(D106*(1+E$21),0)</f>
        <v>383</v>
      </c>
    </row>
    <row r="107" spans="1:5" x14ac:dyDescent="0.25">
      <c r="A107" s="33"/>
      <c r="B107" s="22"/>
      <c r="C107" s="11"/>
      <c r="D107" s="3"/>
      <c r="E107" s="14"/>
    </row>
    <row r="108" spans="1:5" x14ac:dyDescent="0.25">
      <c r="A108" s="12" t="s">
        <v>78</v>
      </c>
      <c r="B108" s="22"/>
      <c r="C108" s="11"/>
      <c r="D108" s="3"/>
      <c r="E108" s="14"/>
    </row>
    <row r="109" spans="1:5" x14ac:dyDescent="0.25">
      <c r="A109" s="12"/>
      <c r="B109" s="22"/>
      <c r="C109" s="11"/>
      <c r="D109" s="3"/>
      <c r="E109" s="14"/>
    </row>
    <row r="110" spans="1:5" x14ac:dyDescent="0.25">
      <c r="A110" s="33" t="s">
        <v>79</v>
      </c>
      <c r="B110" s="22">
        <v>172.3</v>
      </c>
      <c r="C110" s="24">
        <f>ROUND(B110*(1+C$21),0)</f>
        <v>190</v>
      </c>
      <c r="D110" s="24">
        <f>ROUND(C110*(1+D$21),0)</f>
        <v>209</v>
      </c>
      <c r="E110" s="24">
        <f>ROUND(D110*(1+E$21),0)</f>
        <v>230</v>
      </c>
    </row>
    <row r="111" spans="1:5" x14ac:dyDescent="0.25">
      <c r="A111" s="33"/>
      <c r="B111" s="22"/>
      <c r="C111" s="11"/>
      <c r="D111" s="3"/>
      <c r="E111" s="14"/>
    </row>
    <row r="112" spans="1:5" x14ac:dyDescent="0.25">
      <c r="A112" s="33" t="s">
        <v>80</v>
      </c>
      <c r="B112" s="22"/>
      <c r="C112" s="11"/>
      <c r="D112" s="3"/>
      <c r="E112" s="14"/>
    </row>
    <row r="113" spans="1:5" x14ac:dyDescent="0.25">
      <c r="A113" s="33" t="s">
        <v>81</v>
      </c>
      <c r="B113" s="22"/>
      <c r="C113" s="11"/>
      <c r="D113" s="3"/>
      <c r="E113" s="14"/>
    </row>
    <row r="114" spans="1:5" x14ac:dyDescent="0.25">
      <c r="A114" s="33" t="s">
        <v>82</v>
      </c>
      <c r="B114" s="22"/>
      <c r="C114" s="11"/>
      <c r="D114" s="3"/>
      <c r="E114" s="14"/>
    </row>
    <row r="115" spans="1:5" x14ac:dyDescent="0.25">
      <c r="A115" s="33" t="s">
        <v>83</v>
      </c>
      <c r="B115" s="22"/>
      <c r="C115" s="11"/>
      <c r="D115" s="3"/>
      <c r="E115" s="14"/>
    </row>
    <row r="116" spans="1:5" x14ac:dyDescent="0.25">
      <c r="A116" s="33"/>
      <c r="B116" s="22"/>
      <c r="C116" s="11"/>
      <c r="D116" s="3"/>
      <c r="E116" s="14"/>
    </row>
    <row r="117" spans="1:5" x14ac:dyDescent="0.25">
      <c r="A117" s="12" t="s">
        <v>84</v>
      </c>
      <c r="B117" s="22"/>
      <c r="C117" s="11"/>
      <c r="D117" s="3"/>
      <c r="E117" s="14"/>
    </row>
    <row r="118" spans="1:5" x14ac:dyDescent="0.25">
      <c r="A118" s="12"/>
      <c r="B118" s="22"/>
      <c r="C118" s="11"/>
      <c r="D118" s="3"/>
      <c r="E118" s="14"/>
    </row>
    <row r="119" spans="1:5" x14ac:dyDescent="0.25">
      <c r="A119" s="33" t="s">
        <v>85</v>
      </c>
      <c r="B119" s="22"/>
      <c r="C119" s="11"/>
      <c r="D119" s="3"/>
      <c r="E119" s="14"/>
    </row>
    <row r="120" spans="1:5" x14ac:dyDescent="0.25">
      <c r="A120" s="33" t="s">
        <v>86</v>
      </c>
      <c r="B120" s="22"/>
      <c r="C120" s="11"/>
      <c r="D120" s="3"/>
      <c r="E120" s="14"/>
    </row>
    <row r="121" spans="1:5" x14ac:dyDescent="0.25">
      <c r="A121" s="33" t="s">
        <v>87</v>
      </c>
      <c r="B121" s="22"/>
      <c r="C121" s="11"/>
      <c r="D121" s="3"/>
      <c r="E121" s="14"/>
    </row>
    <row r="122" spans="1:5" x14ac:dyDescent="0.25">
      <c r="A122" s="11" t="s">
        <v>88</v>
      </c>
      <c r="B122" s="22"/>
      <c r="C122" s="11"/>
      <c r="D122" s="3"/>
      <c r="E122" s="14"/>
    </row>
    <row r="123" spans="1:5" x14ac:dyDescent="0.25">
      <c r="A123" s="11" t="s">
        <v>89</v>
      </c>
      <c r="B123" s="22"/>
      <c r="C123" s="11"/>
      <c r="D123" s="3"/>
      <c r="E123" s="14"/>
    </row>
    <row r="124" spans="1:5" x14ac:dyDescent="0.25">
      <c r="A124" s="11"/>
      <c r="B124" s="22"/>
      <c r="C124" s="11"/>
      <c r="D124" s="3"/>
      <c r="E124" s="14"/>
    </row>
    <row r="125" spans="1:5" x14ac:dyDescent="0.25">
      <c r="A125" s="26" t="s">
        <v>90</v>
      </c>
      <c r="B125" s="22"/>
      <c r="C125" s="11"/>
      <c r="D125" s="3"/>
      <c r="E125" s="14"/>
    </row>
    <row r="126" spans="1:5" x14ac:dyDescent="0.25">
      <c r="A126" s="11" t="s">
        <v>91</v>
      </c>
      <c r="B126" s="22">
        <v>172.3</v>
      </c>
      <c r="C126" s="24">
        <f>ROUND(B126*(1+C$21),0)</f>
        <v>190</v>
      </c>
      <c r="D126" s="24">
        <f>ROUND(C126*(1+D$21),0)</f>
        <v>209</v>
      </c>
      <c r="E126" s="24">
        <f>ROUND(D126*(1+E$21),0)</f>
        <v>230</v>
      </c>
    </row>
    <row r="127" spans="1:5" x14ac:dyDescent="0.25">
      <c r="A127" s="36"/>
      <c r="B127" s="22"/>
      <c r="C127" s="11"/>
      <c r="D127" s="3"/>
      <c r="E127" s="14"/>
    </row>
    <row r="128" spans="1:5" ht="30" x14ac:dyDescent="0.25">
      <c r="A128" s="37" t="s">
        <v>92</v>
      </c>
      <c r="B128" s="22"/>
      <c r="C128" s="11"/>
      <c r="D128" s="3"/>
      <c r="E128" s="14"/>
    </row>
    <row r="129" spans="1:5" ht="30" x14ac:dyDescent="0.25">
      <c r="A129" s="37" t="s">
        <v>93</v>
      </c>
      <c r="B129" s="22">
        <v>172.3</v>
      </c>
      <c r="C129" s="24">
        <f>ROUND(B129*(1+C$21),0)</f>
        <v>190</v>
      </c>
      <c r="D129" s="24">
        <f>ROUND(C129*(1+D$21),0)</f>
        <v>209</v>
      </c>
      <c r="E129" s="24">
        <f>ROUND(D129*(1+E$21),0)</f>
        <v>230</v>
      </c>
    </row>
    <row r="130" spans="1:5" x14ac:dyDescent="0.25">
      <c r="A130" s="37" t="s">
        <v>94</v>
      </c>
      <c r="B130" s="22"/>
      <c r="C130" s="11"/>
      <c r="D130" s="3"/>
      <c r="E130" s="14"/>
    </row>
    <row r="131" spans="1:5" x14ac:dyDescent="0.25">
      <c r="A131" s="37" t="s">
        <v>95</v>
      </c>
      <c r="B131" s="22"/>
      <c r="C131" s="11"/>
      <c r="D131" s="38">
        <f>D126*4</f>
        <v>836</v>
      </c>
      <c r="E131" s="38">
        <f>E126*4</f>
        <v>920</v>
      </c>
    </row>
    <row r="132" spans="1:5" x14ac:dyDescent="0.25">
      <c r="A132" s="37" t="s">
        <v>96</v>
      </c>
      <c r="B132" s="22"/>
      <c r="C132" s="11">
        <v>100</v>
      </c>
      <c r="D132" s="24">
        <f>ROUND(C132*(1+D$21),0)</f>
        <v>110</v>
      </c>
      <c r="E132" s="24">
        <f>ROUND(D132*(1+E$21),0)</f>
        <v>121</v>
      </c>
    </row>
    <row r="133" spans="1:5" x14ac:dyDescent="0.25">
      <c r="A133" s="36"/>
      <c r="B133" s="22"/>
      <c r="C133" s="11"/>
      <c r="D133" s="3"/>
      <c r="E133" s="14"/>
    </row>
    <row r="134" spans="1:5" x14ac:dyDescent="0.25">
      <c r="A134" s="36"/>
      <c r="B134" s="22"/>
      <c r="C134" s="11"/>
      <c r="D134" s="3"/>
      <c r="E134" s="14"/>
    </row>
    <row r="135" spans="1:5" x14ac:dyDescent="0.25">
      <c r="A135" s="36" t="s">
        <v>97</v>
      </c>
      <c r="B135" s="22" t="s">
        <v>98</v>
      </c>
      <c r="C135" s="24"/>
      <c r="D135" s="24"/>
      <c r="E135" s="24"/>
    </row>
    <row r="136" spans="1:5" x14ac:dyDescent="0.25">
      <c r="A136" s="11"/>
      <c r="B136" s="22"/>
      <c r="C136" s="11"/>
      <c r="D136" s="3"/>
      <c r="E136" s="14"/>
    </row>
    <row r="137" spans="1:5" x14ac:dyDescent="0.25">
      <c r="A137" s="26" t="s">
        <v>99</v>
      </c>
      <c r="B137" s="22"/>
      <c r="C137" s="11"/>
      <c r="D137" s="3"/>
      <c r="E137" s="14"/>
    </row>
    <row r="138" spans="1:5" x14ac:dyDescent="0.25">
      <c r="A138" s="11"/>
      <c r="B138" s="22"/>
      <c r="C138" s="11"/>
      <c r="D138" s="3"/>
      <c r="E138" s="14"/>
    </row>
    <row r="139" spans="1:5" x14ac:dyDescent="0.25">
      <c r="A139" s="11" t="s">
        <v>100</v>
      </c>
      <c r="B139" s="22"/>
      <c r="C139" s="11">
        <v>30</v>
      </c>
      <c r="D139" s="24">
        <f>ROUND(C139*(1+D$18),1)</f>
        <v>33</v>
      </c>
      <c r="E139" s="24">
        <f>ROUND(D139*(1+E$18),1)</f>
        <v>36</v>
      </c>
    </row>
    <row r="140" spans="1:5" x14ac:dyDescent="0.25">
      <c r="A140" s="11"/>
      <c r="B140" s="22"/>
      <c r="C140" s="11"/>
      <c r="D140" s="3"/>
      <c r="E140" s="14"/>
    </row>
    <row r="141" spans="1:5" x14ac:dyDescent="0.25">
      <c r="A141" s="11" t="s">
        <v>101</v>
      </c>
      <c r="B141" s="22"/>
      <c r="C141" s="11"/>
      <c r="D141" s="3"/>
      <c r="E141" s="14"/>
    </row>
    <row r="142" spans="1:5" x14ac:dyDescent="0.25">
      <c r="A142" s="11" t="s">
        <v>102</v>
      </c>
      <c r="B142" s="22"/>
      <c r="C142" s="11">
        <v>300</v>
      </c>
      <c r="D142" s="24">
        <f t="shared" ref="D142:E145" si="5">ROUND(C142*(1+D$21),0)</f>
        <v>330</v>
      </c>
      <c r="E142" s="24">
        <f t="shared" si="5"/>
        <v>363</v>
      </c>
    </row>
    <row r="143" spans="1:5" x14ac:dyDescent="0.25">
      <c r="A143" s="11" t="s">
        <v>103</v>
      </c>
      <c r="B143" s="22"/>
      <c r="C143" s="11">
        <v>200</v>
      </c>
      <c r="D143" s="24">
        <f t="shared" si="5"/>
        <v>220</v>
      </c>
      <c r="E143" s="24">
        <f t="shared" si="5"/>
        <v>242</v>
      </c>
    </row>
    <row r="144" spans="1:5" x14ac:dyDescent="0.25">
      <c r="A144" s="11" t="s">
        <v>104</v>
      </c>
      <c r="B144" s="22"/>
      <c r="C144" s="11">
        <v>200</v>
      </c>
      <c r="D144" s="24">
        <f t="shared" si="5"/>
        <v>220</v>
      </c>
      <c r="E144" s="24">
        <f t="shared" si="5"/>
        <v>242</v>
      </c>
    </row>
    <row r="145" spans="1:5" x14ac:dyDescent="0.25">
      <c r="A145" s="11" t="s">
        <v>105</v>
      </c>
      <c r="B145" s="22"/>
      <c r="C145" s="11">
        <v>500</v>
      </c>
      <c r="D145" s="24">
        <f t="shared" si="5"/>
        <v>550</v>
      </c>
      <c r="E145" s="24">
        <f t="shared" si="5"/>
        <v>605</v>
      </c>
    </row>
    <row r="146" spans="1:5" x14ac:dyDescent="0.25">
      <c r="A146" s="39" t="s">
        <v>99</v>
      </c>
      <c r="B146" s="40"/>
      <c r="C146" s="41"/>
      <c r="D146" s="40"/>
      <c r="E146" s="6"/>
    </row>
    <row r="147" spans="1:5" ht="25.5" x14ac:dyDescent="0.25">
      <c r="A147" s="39" t="s">
        <v>106</v>
      </c>
      <c r="B147" s="40"/>
      <c r="C147" s="42"/>
      <c r="D147" s="40"/>
      <c r="E147" s="6"/>
    </row>
    <row r="148" spans="1:5" x14ac:dyDescent="0.25">
      <c r="A148" s="39"/>
      <c r="B148" s="40"/>
      <c r="C148" s="42"/>
      <c r="D148" s="40"/>
      <c r="E148" s="6"/>
    </row>
    <row r="149" spans="1:5" x14ac:dyDescent="0.25">
      <c r="A149" s="40" t="s">
        <v>100</v>
      </c>
      <c r="B149" s="43"/>
      <c r="C149" s="44">
        <v>30</v>
      </c>
      <c r="D149" s="24">
        <f>ROUND(C149*(1+D$21),0)</f>
        <v>33</v>
      </c>
      <c r="E149" s="24">
        <f>ROUND(D149*(1+E$21),0)</f>
        <v>36</v>
      </c>
    </row>
    <row r="150" spans="1:5" x14ac:dyDescent="0.25">
      <c r="A150" s="40"/>
      <c r="B150" s="43"/>
      <c r="C150" s="44"/>
      <c r="D150" s="40"/>
      <c r="E150" s="6"/>
    </row>
    <row r="151" spans="1:5" x14ac:dyDescent="0.25">
      <c r="A151" s="39" t="s">
        <v>107</v>
      </c>
      <c r="B151" s="43"/>
      <c r="C151" s="44"/>
      <c r="D151" s="40"/>
      <c r="E151" s="6"/>
    </row>
    <row r="152" spans="1:5" x14ac:dyDescent="0.25">
      <c r="A152" s="40" t="s">
        <v>108</v>
      </c>
      <c r="B152" s="43"/>
      <c r="C152" s="44">
        <v>300</v>
      </c>
      <c r="D152" s="24">
        <f>ROUND(C152*(1+D$21),0)</f>
        <v>330</v>
      </c>
      <c r="E152" s="24">
        <f>ROUND(D152*(1+E$21),0)</f>
        <v>363</v>
      </c>
    </row>
    <row r="153" spans="1:5" x14ac:dyDescent="0.25">
      <c r="A153" s="40"/>
      <c r="B153" s="43"/>
      <c r="C153" s="44"/>
      <c r="D153" s="40"/>
      <c r="E153" s="6"/>
    </row>
    <row r="154" spans="1:5" x14ac:dyDescent="0.25">
      <c r="A154" s="39" t="s">
        <v>109</v>
      </c>
      <c r="B154" s="43"/>
      <c r="C154" s="44"/>
      <c r="D154" s="40"/>
      <c r="E154" s="6"/>
    </row>
    <row r="155" spans="1:5" x14ac:dyDescent="0.25">
      <c r="A155" s="40" t="s">
        <v>102</v>
      </c>
      <c r="B155" s="43"/>
      <c r="C155" s="44">
        <v>300</v>
      </c>
      <c r="D155" s="24">
        <f t="shared" ref="D155:E160" si="6">ROUND(C155*(1+D$21),0)</f>
        <v>330</v>
      </c>
      <c r="E155" s="24">
        <f t="shared" si="6"/>
        <v>363</v>
      </c>
    </row>
    <row r="156" spans="1:5" x14ac:dyDescent="0.25">
      <c r="A156" s="40" t="s">
        <v>110</v>
      </c>
      <c r="B156" s="43"/>
      <c r="C156" s="44">
        <v>300</v>
      </c>
      <c r="D156" s="24">
        <f t="shared" si="6"/>
        <v>330</v>
      </c>
      <c r="E156" s="24">
        <f t="shared" si="6"/>
        <v>363</v>
      </c>
    </row>
    <row r="157" spans="1:5" x14ac:dyDescent="0.25">
      <c r="A157" s="40" t="s">
        <v>111</v>
      </c>
      <c r="B157" s="43"/>
      <c r="C157" s="44">
        <v>300</v>
      </c>
      <c r="D157" s="24">
        <f t="shared" si="6"/>
        <v>330</v>
      </c>
      <c r="E157" s="24">
        <f t="shared" si="6"/>
        <v>363</v>
      </c>
    </row>
    <row r="158" spans="1:5" x14ac:dyDescent="0.25">
      <c r="A158" s="40" t="s">
        <v>112</v>
      </c>
      <c r="B158" s="43"/>
      <c r="C158" s="44">
        <v>300</v>
      </c>
      <c r="D158" s="24">
        <f t="shared" si="6"/>
        <v>330</v>
      </c>
      <c r="E158" s="24">
        <f t="shared" si="6"/>
        <v>363</v>
      </c>
    </row>
    <row r="159" spans="1:5" x14ac:dyDescent="0.25">
      <c r="A159" s="40" t="s">
        <v>113</v>
      </c>
      <c r="B159" s="43"/>
      <c r="C159" s="44">
        <v>50</v>
      </c>
      <c r="D159" s="24">
        <f t="shared" si="6"/>
        <v>55</v>
      </c>
      <c r="E159" s="24">
        <f t="shared" si="6"/>
        <v>61</v>
      </c>
    </row>
    <row r="160" spans="1:5" x14ac:dyDescent="0.25">
      <c r="A160" s="40" t="s">
        <v>114</v>
      </c>
      <c r="B160" s="43"/>
      <c r="C160" s="44">
        <v>500</v>
      </c>
      <c r="D160" s="24">
        <f t="shared" si="6"/>
        <v>550</v>
      </c>
      <c r="E160" s="24">
        <f t="shared" si="6"/>
        <v>605</v>
      </c>
    </row>
    <row r="161" spans="1:5" x14ac:dyDescent="0.25">
      <c r="A161" s="39" t="s">
        <v>115</v>
      </c>
      <c r="B161" s="40"/>
      <c r="C161" s="44"/>
      <c r="D161" s="40"/>
      <c r="E161" s="6"/>
    </row>
    <row r="162" spans="1:5" x14ac:dyDescent="0.25">
      <c r="A162" s="40" t="s">
        <v>116</v>
      </c>
      <c r="B162" s="43"/>
      <c r="C162" s="44">
        <v>200</v>
      </c>
      <c r="D162" s="24">
        <f>ROUND(C162*(1+D$21),0)</f>
        <v>220</v>
      </c>
      <c r="E162" s="24">
        <f>ROUND(D162*(1+E$21),0)</f>
        <v>242</v>
      </c>
    </row>
    <row r="163" spans="1:5" x14ac:dyDescent="0.25">
      <c r="A163" s="40" t="s">
        <v>117</v>
      </c>
      <c r="B163" s="40"/>
      <c r="C163" s="44">
        <v>200</v>
      </c>
      <c r="D163" s="24">
        <f>ROUND(C163*(1+D$21),0)</f>
        <v>220</v>
      </c>
      <c r="E163" s="24">
        <f>ROUND(D163*(1+E$21),0)</f>
        <v>242</v>
      </c>
    </row>
    <row r="164" spans="1:5" x14ac:dyDescent="0.25">
      <c r="A164" s="40"/>
      <c r="B164" s="40"/>
      <c r="C164" s="44"/>
      <c r="D164" s="40"/>
      <c r="E164" s="6"/>
    </row>
    <row r="165" spans="1:5" x14ac:dyDescent="0.25">
      <c r="A165" s="40" t="s">
        <v>118</v>
      </c>
      <c r="B165" s="40"/>
      <c r="C165" s="44">
        <v>500</v>
      </c>
      <c r="D165" s="24">
        <f>ROUND(C165*(1+D$21),0)</f>
        <v>550</v>
      </c>
      <c r="E165" s="24">
        <f>ROUND(D165*(1+E$21),0)</f>
        <v>605</v>
      </c>
    </row>
    <row r="166" spans="1:5" x14ac:dyDescent="0.25">
      <c r="A166" s="40"/>
      <c r="B166" s="40"/>
      <c r="C166" s="44"/>
      <c r="D166" s="24"/>
      <c r="E166" s="24"/>
    </row>
    <row r="167" spans="1:5" ht="42.75" customHeight="1" x14ac:dyDescent="0.25">
      <c r="A167" s="87" t="s">
        <v>119</v>
      </c>
      <c r="B167" s="87"/>
      <c r="C167" s="87"/>
      <c r="D167" s="87"/>
      <c r="E167" s="87"/>
    </row>
    <row r="168" spans="1:5" x14ac:dyDescent="0.25">
      <c r="A168" s="40"/>
      <c r="B168" s="40"/>
      <c r="C168" s="44"/>
      <c r="D168" s="40"/>
      <c r="E168" s="6"/>
    </row>
    <row r="169" spans="1:5" x14ac:dyDescent="0.25">
      <c r="A169" s="39" t="s">
        <v>120</v>
      </c>
      <c r="B169" s="40"/>
      <c r="C169" s="45">
        <f>SUM(C170:C173)</f>
        <v>5000</v>
      </c>
      <c r="D169" s="45">
        <f t="shared" ref="D169:E169" si="7">SUM(D170:D173)</f>
        <v>5500</v>
      </c>
      <c r="E169" s="45">
        <f t="shared" si="7"/>
        <v>6050</v>
      </c>
    </row>
    <row r="170" spans="1:5" x14ac:dyDescent="0.25">
      <c r="A170" s="40" t="s">
        <v>15</v>
      </c>
      <c r="B170" s="43"/>
      <c r="C170" s="44">
        <v>2000</v>
      </c>
      <c r="D170" s="24">
        <f t="shared" ref="D170:E173" si="8">ROUND(C170*(1+D$21),0)</f>
        <v>2200</v>
      </c>
      <c r="E170" s="24">
        <f t="shared" si="8"/>
        <v>2420</v>
      </c>
    </row>
    <row r="171" spans="1:5" x14ac:dyDescent="0.25">
      <c r="A171" s="40" t="s">
        <v>121</v>
      </c>
      <c r="B171" s="43"/>
      <c r="C171" s="44">
        <v>2000</v>
      </c>
      <c r="D171" s="24">
        <f t="shared" si="8"/>
        <v>2200</v>
      </c>
      <c r="E171" s="24">
        <f t="shared" si="8"/>
        <v>2420</v>
      </c>
    </row>
    <row r="172" spans="1:5" x14ac:dyDescent="0.25">
      <c r="A172" s="40" t="s">
        <v>122</v>
      </c>
      <c r="B172" s="43"/>
      <c r="C172" s="44">
        <v>800</v>
      </c>
      <c r="D172" s="24">
        <f t="shared" si="8"/>
        <v>880</v>
      </c>
      <c r="E172" s="24">
        <f t="shared" si="8"/>
        <v>968</v>
      </c>
    </row>
    <row r="173" spans="1:5" x14ac:dyDescent="0.25">
      <c r="A173" s="40" t="s">
        <v>13</v>
      </c>
      <c r="B173" s="43"/>
      <c r="C173" s="44">
        <v>200</v>
      </c>
      <c r="D173" s="24">
        <f t="shared" si="8"/>
        <v>220</v>
      </c>
      <c r="E173" s="24">
        <f t="shared" si="8"/>
        <v>242</v>
      </c>
    </row>
    <row r="174" spans="1:5" x14ac:dyDescent="0.25">
      <c r="A174" s="40"/>
      <c r="B174" s="40"/>
      <c r="C174" s="44"/>
      <c r="D174" s="40"/>
      <c r="E174" s="6"/>
    </row>
    <row r="175" spans="1:5" x14ac:dyDescent="0.25">
      <c r="A175" s="11"/>
      <c r="B175" s="22"/>
      <c r="C175" s="11"/>
      <c r="D175" s="3"/>
      <c r="E175" s="14"/>
    </row>
    <row r="176" spans="1:5" x14ac:dyDescent="0.25">
      <c r="A176" s="31" t="s">
        <v>123</v>
      </c>
      <c r="B176" s="22"/>
      <c r="C176" s="11"/>
      <c r="D176" s="3"/>
      <c r="E176" s="14"/>
    </row>
    <row r="177" spans="1:5" x14ac:dyDescent="0.25">
      <c r="A177" s="31"/>
      <c r="B177" s="22"/>
      <c r="C177" s="11"/>
      <c r="D177" s="3"/>
      <c r="E177" s="14"/>
    </row>
    <row r="178" spans="1:5" x14ac:dyDescent="0.25">
      <c r="A178" s="46" t="s">
        <v>124</v>
      </c>
      <c r="B178" s="28">
        <v>97.9</v>
      </c>
      <c r="C178" s="24">
        <v>150</v>
      </c>
      <c r="D178" s="24">
        <f>ROUND(C178*(1+D$21),0)</f>
        <v>165</v>
      </c>
      <c r="E178" s="24">
        <f>ROUND(D178*(1+E$21),0)</f>
        <v>182</v>
      </c>
    </row>
    <row r="179" spans="1:5" x14ac:dyDescent="0.25">
      <c r="A179" s="47" t="s">
        <v>125</v>
      </c>
      <c r="B179" s="28">
        <v>49</v>
      </c>
      <c r="C179" s="24">
        <v>100</v>
      </c>
      <c r="D179" s="24">
        <f>ROUND(C179*(1+D$21),0)</f>
        <v>110</v>
      </c>
      <c r="E179" s="24">
        <f>ROUND(D179*(1+E$21),0)</f>
        <v>121</v>
      </c>
    </row>
    <row r="180" spans="1:5" x14ac:dyDescent="0.25">
      <c r="A180" s="47"/>
      <c r="B180" s="28"/>
      <c r="C180" s="11"/>
      <c r="D180" s="3"/>
      <c r="E180" s="14"/>
    </row>
    <row r="181" spans="1:5" x14ac:dyDescent="0.25">
      <c r="A181" s="31" t="s">
        <v>126</v>
      </c>
      <c r="B181" s="48"/>
      <c r="C181" s="11"/>
      <c r="D181" s="3"/>
      <c r="E181" s="14"/>
    </row>
    <row r="182" spans="1:5" x14ac:dyDescent="0.25">
      <c r="A182" s="47" t="s">
        <v>127</v>
      </c>
      <c r="B182" s="28">
        <v>77</v>
      </c>
      <c r="C182" s="24">
        <f t="shared" ref="C182:E184" si="9">ROUND(B182*(1+C$21),0)</f>
        <v>85</v>
      </c>
      <c r="D182" s="24">
        <f t="shared" si="9"/>
        <v>94</v>
      </c>
      <c r="E182" s="24">
        <f t="shared" si="9"/>
        <v>103</v>
      </c>
    </row>
    <row r="183" spans="1:5" x14ac:dyDescent="0.25">
      <c r="A183" s="47" t="s">
        <v>128</v>
      </c>
      <c r="B183" s="28">
        <v>1156.7</v>
      </c>
      <c r="C183" s="24">
        <f t="shared" si="9"/>
        <v>1272</v>
      </c>
      <c r="D183" s="24">
        <f t="shared" si="9"/>
        <v>1399</v>
      </c>
      <c r="E183" s="24">
        <f t="shared" si="9"/>
        <v>1539</v>
      </c>
    </row>
    <row r="184" spans="1:5" x14ac:dyDescent="0.25">
      <c r="A184" s="47" t="s">
        <v>129</v>
      </c>
      <c r="B184" s="28">
        <v>14</v>
      </c>
      <c r="C184" s="24">
        <f t="shared" si="9"/>
        <v>15</v>
      </c>
      <c r="D184" s="24">
        <f t="shared" si="9"/>
        <v>17</v>
      </c>
      <c r="E184" s="24">
        <f t="shared" si="9"/>
        <v>19</v>
      </c>
    </row>
    <row r="185" spans="1:5" x14ac:dyDescent="0.25">
      <c r="A185" s="47"/>
      <c r="B185" s="28"/>
      <c r="C185" s="11"/>
      <c r="D185" s="3"/>
      <c r="E185" s="14"/>
    </row>
    <row r="186" spans="1:5" x14ac:dyDescent="0.25">
      <c r="A186" s="49" t="s">
        <v>130</v>
      </c>
      <c r="B186" s="50"/>
      <c r="C186" s="11"/>
      <c r="D186" s="3"/>
      <c r="E186" s="14"/>
    </row>
    <row r="187" spans="1:5" x14ac:dyDescent="0.25">
      <c r="A187" s="47" t="s">
        <v>131</v>
      </c>
      <c r="B187" s="28">
        <v>204.1</v>
      </c>
      <c r="C187" s="24">
        <f t="shared" ref="C187:E189" si="10">ROUND(B187*(1+C$21),0)</f>
        <v>225</v>
      </c>
      <c r="D187" s="24">
        <f t="shared" si="10"/>
        <v>248</v>
      </c>
      <c r="E187" s="24">
        <f t="shared" si="10"/>
        <v>273</v>
      </c>
    </row>
    <row r="188" spans="1:5" x14ac:dyDescent="0.25">
      <c r="A188" s="47" t="s">
        <v>132</v>
      </c>
      <c r="B188" s="28">
        <v>260</v>
      </c>
      <c r="C188" s="24">
        <f t="shared" si="10"/>
        <v>286</v>
      </c>
      <c r="D188" s="24">
        <f t="shared" si="10"/>
        <v>315</v>
      </c>
      <c r="E188" s="24">
        <f t="shared" si="10"/>
        <v>347</v>
      </c>
    </row>
    <row r="189" spans="1:5" x14ac:dyDescent="0.25">
      <c r="A189" s="47" t="s">
        <v>133</v>
      </c>
      <c r="B189" s="28">
        <v>401.1</v>
      </c>
      <c r="C189" s="24">
        <f t="shared" si="10"/>
        <v>441</v>
      </c>
      <c r="D189" s="24">
        <f t="shared" si="10"/>
        <v>485</v>
      </c>
      <c r="E189" s="24">
        <f t="shared" si="10"/>
        <v>534</v>
      </c>
    </row>
    <row r="190" spans="1:5" x14ac:dyDescent="0.25">
      <c r="A190" s="47"/>
      <c r="B190" s="28"/>
      <c r="C190" s="11"/>
      <c r="D190" s="3"/>
      <c r="E190" s="14"/>
    </row>
    <row r="191" spans="1:5" x14ac:dyDescent="0.25">
      <c r="A191" s="31" t="s">
        <v>134</v>
      </c>
      <c r="B191" s="22"/>
      <c r="C191" s="11"/>
      <c r="D191" s="3"/>
      <c r="E191" s="14"/>
    </row>
    <row r="192" spans="1:5" x14ac:dyDescent="0.25">
      <c r="A192" s="47" t="s">
        <v>135</v>
      </c>
      <c r="B192" s="22">
        <v>125.9</v>
      </c>
      <c r="C192" s="24">
        <f>ROUND(B192*(1+C$21),0)</f>
        <v>138</v>
      </c>
      <c r="D192" s="24">
        <f>ROUND(C192*(1+D$21),0)</f>
        <v>152</v>
      </c>
      <c r="E192" s="24">
        <f>ROUND(D192*(1+E$21),0)</f>
        <v>167</v>
      </c>
    </row>
    <row r="193" spans="1:5" x14ac:dyDescent="0.25">
      <c r="A193" s="47" t="s">
        <v>136</v>
      </c>
      <c r="B193" s="22"/>
      <c r="C193" s="11"/>
      <c r="D193" s="3"/>
      <c r="E193" s="14"/>
    </row>
    <row r="194" spans="1:5" x14ac:dyDescent="0.25">
      <c r="A194" s="47" t="s">
        <v>137</v>
      </c>
      <c r="B194" s="22">
        <v>125.9</v>
      </c>
      <c r="C194" s="24">
        <f>ROUND(B194*(1+C$21),0)</f>
        <v>138</v>
      </c>
      <c r="D194" s="24">
        <f>ROUND(C194*(1+D$21),0)</f>
        <v>152</v>
      </c>
      <c r="E194" s="24">
        <f>ROUND(D194*(1+E$21),0)</f>
        <v>167</v>
      </c>
    </row>
    <row r="195" spans="1:5" x14ac:dyDescent="0.25">
      <c r="A195" s="47"/>
      <c r="B195" s="22"/>
      <c r="C195" s="11"/>
      <c r="D195" s="3"/>
      <c r="E195" s="14"/>
    </row>
    <row r="196" spans="1:5" x14ac:dyDescent="0.25">
      <c r="A196" s="49" t="s">
        <v>138</v>
      </c>
      <c r="B196" s="22"/>
      <c r="C196" s="11"/>
      <c r="D196" s="3"/>
      <c r="E196" s="14"/>
    </row>
    <row r="197" spans="1:5" x14ac:dyDescent="0.25">
      <c r="A197" s="47" t="s">
        <v>139</v>
      </c>
      <c r="B197" s="22">
        <v>401.1</v>
      </c>
      <c r="C197" s="24">
        <f t="shared" ref="C197:E198" si="11">ROUND(B197*(1+C$21),0)</f>
        <v>441</v>
      </c>
      <c r="D197" s="24">
        <f t="shared" si="11"/>
        <v>485</v>
      </c>
      <c r="E197" s="24">
        <f t="shared" si="11"/>
        <v>534</v>
      </c>
    </row>
    <row r="198" spans="1:5" x14ac:dyDescent="0.25">
      <c r="A198" s="47" t="s">
        <v>140</v>
      </c>
      <c r="B198" s="22">
        <v>465.2</v>
      </c>
      <c r="C198" s="24">
        <f t="shared" si="11"/>
        <v>512</v>
      </c>
      <c r="D198" s="24">
        <f t="shared" si="11"/>
        <v>563</v>
      </c>
      <c r="E198" s="24">
        <f t="shared" si="11"/>
        <v>619</v>
      </c>
    </row>
    <row r="199" spans="1:5" x14ac:dyDescent="0.25">
      <c r="A199" s="47"/>
      <c r="B199" s="22"/>
      <c r="C199" s="11"/>
      <c r="D199" s="3"/>
      <c r="E199" s="14"/>
    </row>
    <row r="200" spans="1:5" x14ac:dyDescent="0.25">
      <c r="A200" s="31" t="s">
        <v>141</v>
      </c>
      <c r="B200" s="22"/>
      <c r="C200" s="11"/>
      <c r="D200" s="3"/>
      <c r="E200" s="14"/>
    </row>
    <row r="201" spans="1:5" x14ac:dyDescent="0.25">
      <c r="A201" s="47" t="s">
        <v>142</v>
      </c>
      <c r="B201" s="22">
        <v>10.5</v>
      </c>
      <c r="C201" s="24">
        <f t="shared" ref="C201:E202" si="12">ROUND(B201*(1+C$21),0)</f>
        <v>12</v>
      </c>
      <c r="D201" s="24">
        <f t="shared" si="12"/>
        <v>13</v>
      </c>
      <c r="E201" s="24">
        <f t="shared" si="12"/>
        <v>14</v>
      </c>
    </row>
    <row r="202" spans="1:5" x14ac:dyDescent="0.25">
      <c r="A202" s="47" t="s">
        <v>143</v>
      </c>
      <c r="B202" s="22">
        <v>10.5</v>
      </c>
      <c r="C202" s="24">
        <f t="shared" si="12"/>
        <v>12</v>
      </c>
      <c r="D202" s="24">
        <f t="shared" si="12"/>
        <v>13</v>
      </c>
      <c r="E202" s="24">
        <f t="shared" si="12"/>
        <v>14</v>
      </c>
    </row>
    <row r="203" spans="1:5" x14ac:dyDescent="0.25">
      <c r="A203" s="47"/>
      <c r="B203" s="22"/>
      <c r="C203" s="11"/>
      <c r="D203" s="3"/>
      <c r="E203" s="14"/>
    </row>
    <row r="204" spans="1:5" x14ac:dyDescent="0.25">
      <c r="A204" s="31" t="s">
        <v>144</v>
      </c>
      <c r="B204" s="22"/>
      <c r="C204" s="11"/>
      <c r="D204" s="3"/>
      <c r="E204" s="14"/>
    </row>
    <row r="205" spans="1:5" x14ac:dyDescent="0.25">
      <c r="A205" s="47" t="s">
        <v>145</v>
      </c>
      <c r="B205" s="22">
        <v>56</v>
      </c>
      <c r="C205" s="24">
        <f t="shared" ref="C205:E206" si="13">ROUND(B205*(1+C$21),0)</f>
        <v>62</v>
      </c>
      <c r="D205" s="24">
        <f t="shared" si="13"/>
        <v>68</v>
      </c>
      <c r="E205" s="24">
        <f t="shared" si="13"/>
        <v>75</v>
      </c>
    </row>
    <row r="206" spans="1:5" x14ac:dyDescent="0.25">
      <c r="A206" s="47" t="s">
        <v>146</v>
      </c>
      <c r="B206" s="22">
        <v>56</v>
      </c>
      <c r="C206" s="24">
        <f t="shared" si="13"/>
        <v>62</v>
      </c>
      <c r="D206" s="24">
        <f t="shared" si="13"/>
        <v>68</v>
      </c>
      <c r="E206" s="24">
        <f t="shared" si="13"/>
        <v>75</v>
      </c>
    </row>
    <row r="207" spans="1:5" x14ac:dyDescent="0.25">
      <c r="A207" s="47"/>
      <c r="B207" s="22"/>
      <c r="C207" s="11"/>
      <c r="D207" s="3"/>
      <c r="E207" s="14"/>
    </row>
    <row r="208" spans="1:5" x14ac:dyDescent="0.25">
      <c r="A208" s="31" t="s">
        <v>147</v>
      </c>
      <c r="B208" s="22"/>
      <c r="C208" s="11"/>
      <c r="D208" s="3"/>
      <c r="E208" s="14"/>
    </row>
    <row r="209" spans="1:5" x14ac:dyDescent="0.25">
      <c r="A209" s="47" t="s">
        <v>145</v>
      </c>
      <c r="B209" s="22">
        <v>56</v>
      </c>
      <c r="C209" s="24">
        <f>ROUND(B209*(1+C$21),0)</f>
        <v>62</v>
      </c>
      <c r="D209" s="24">
        <f>ROUND(C209*(1+D$21),0)</f>
        <v>68</v>
      </c>
      <c r="E209" s="24">
        <f>ROUND(D209*(1+E$21),0)</f>
        <v>75</v>
      </c>
    </row>
    <row r="210" spans="1:5" x14ac:dyDescent="0.25">
      <c r="A210" s="47"/>
      <c r="B210" s="22"/>
      <c r="C210" s="11"/>
      <c r="D210" s="3"/>
      <c r="E210" s="14"/>
    </row>
    <row r="211" spans="1:5" x14ac:dyDescent="0.25">
      <c r="A211" s="31" t="s">
        <v>148</v>
      </c>
      <c r="B211" s="22"/>
      <c r="C211" s="11"/>
      <c r="D211" s="3"/>
      <c r="E211" s="14"/>
    </row>
    <row r="212" spans="1:5" x14ac:dyDescent="0.25">
      <c r="A212" s="49" t="s">
        <v>149</v>
      </c>
      <c r="B212" s="22"/>
      <c r="C212" s="11"/>
      <c r="D212" s="3"/>
      <c r="E212" s="14"/>
    </row>
    <row r="213" spans="1:5" x14ac:dyDescent="0.25">
      <c r="A213" s="47" t="s">
        <v>150</v>
      </c>
      <c r="B213" s="22">
        <v>493.2</v>
      </c>
      <c r="C213" s="24">
        <f t="shared" ref="C213:E214" si="14">ROUND(B213*(1+C$21),0)</f>
        <v>543</v>
      </c>
      <c r="D213" s="24">
        <f t="shared" si="14"/>
        <v>597</v>
      </c>
      <c r="E213" s="24">
        <f t="shared" si="14"/>
        <v>657</v>
      </c>
    </row>
    <row r="214" spans="1:5" x14ac:dyDescent="0.25">
      <c r="A214" s="47" t="s">
        <v>151</v>
      </c>
      <c r="B214" s="22">
        <v>634.29999999999995</v>
      </c>
      <c r="C214" s="24">
        <f t="shared" si="14"/>
        <v>698</v>
      </c>
      <c r="D214" s="24">
        <f t="shared" si="14"/>
        <v>768</v>
      </c>
      <c r="E214" s="24">
        <f t="shared" si="14"/>
        <v>845</v>
      </c>
    </row>
    <row r="215" spans="1:5" x14ac:dyDescent="0.25">
      <c r="A215" s="47"/>
      <c r="B215" s="22"/>
      <c r="C215" s="11"/>
      <c r="D215" s="3"/>
      <c r="E215" s="14"/>
    </row>
    <row r="216" spans="1:5" x14ac:dyDescent="0.25">
      <c r="A216" s="31" t="s">
        <v>152</v>
      </c>
      <c r="B216" s="22"/>
      <c r="C216" s="11"/>
      <c r="D216" s="3"/>
      <c r="E216" s="14"/>
    </row>
    <row r="217" spans="1:5" x14ac:dyDescent="0.25">
      <c r="A217" s="47" t="s">
        <v>150</v>
      </c>
      <c r="B217" s="22">
        <v>111.9</v>
      </c>
      <c r="C217" s="24">
        <f t="shared" ref="C217:E218" si="15">ROUND(B217*(1+C$21),0)</f>
        <v>123</v>
      </c>
      <c r="D217" s="24">
        <f t="shared" si="15"/>
        <v>135</v>
      </c>
      <c r="E217" s="24">
        <f t="shared" si="15"/>
        <v>149</v>
      </c>
    </row>
    <row r="218" spans="1:5" x14ac:dyDescent="0.25">
      <c r="A218" s="47" t="s">
        <v>151</v>
      </c>
      <c r="B218" s="22">
        <v>211</v>
      </c>
      <c r="C218" s="24">
        <f t="shared" si="15"/>
        <v>232</v>
      </c>
      <c r="D218" s="24">
        <f t="shared" si="15"/>
        <v>255</v>
      </c>
      <c r="E218" s="24">
        <f t="shared" si="15"/>
        <v>281</v>
      </c>
    </row>
    <row r="219" spans="1:5" x14ac:dyDescent="0.25">
      <c r="A219" s="47"/>
      <c r="B219" s="22"/>
      <c r="C219" s="11"/>
      <c r="D219" s="3"/>
      <c r="E219" s="14"/>
    </row>
    <row r="220" spans="1:5" x14ac:dyDescent="0.25">
      <c r="A220" s="31" t="s">
        <v>153</v>
      </c>
      <c r="B220" s="22"/>
      <c r="C220" s="11"/>
      <c r="D220" s="3"/>
      <c r="E220" s="14"/>
    </row>
    <row r="221" spans="1:5" x14ac:dyDescent="0.25">
      <c r="A221" s="31"/>
      <c r="B221" s="22"/>
      <c r="C221" s="11"/>
      <c r="D221" s="3"/>
      <c r="E221" s="14"/>
    </row>
    <row r="222" spans="1:5" x14ac:dyDescent="0.25">
      <c r="A222" s="47" t="s">
        <v>150</v>
      </c>
      <c r="B222" s="22">
        <v>111.9</v>
      </c>
      <c r="C222" s="24">
        <f t="shared" ref="C222:E223" si="16">ROUND(B222*(1+C$21),0)</f>
        <v>123</v>
      </c>
      <c r="D222" s="24">
        <f t="shared" si="16"/>
        <v>135</v>
      </c>
      <c r="E222" s="24">
        <f t="shared" si="16"/>
        <v>149</v>
      </c>
    </row>
    <row r="223" spans="1:5" x14ac:dyDescent="0.25">
      <c r="A223" s="47" t="s">
        <v>151</v>
      </c>
      <c r="B223" s="22">
        <v>211</v>
      </c>
      <c r="C223" s="24">
        <f t="shared" si="16"/>
        <v>232</v>
      </c>
      <c r="D223" s="24">
        <f t="shared" si="16"/>
        <v>255</v>
      </c>
      <c r="E223" s="24">
        <f t="shared" si="16"/>
        <v>281</v>
      </c>
    </row>
    <row r="224" spans="1:5" x14ac:dyDescent="0.25">
      <c r="A224" s="47"/>
      <c r="B224" s="22"/>
      <c r="C224" s="11"/>
      <c r="D224" s="3"/>
      <c r="E224" s="14"/>
    </row>
    <row r="225" spans="1:5" x14ac:dyDescent="0.25">
      <c r="A225" s="47" t="s">
        <v>154</v>
      </c>
      <c r="B225" s="22"/>
      <c r="C225" s="11"/>
      <c r="D225" s="3"/>
      <c r="E225" s="14"/>
    </row>
    <row r="226" spans="1:5" x14ac:dyDescent="0.25">
      <c r="A226" s="47" t="s">
        <v>155</v>
      </c>
      <c r="B226" s="22"/>
      <c r="C226" s="11"/>
      <c r="D226" s="3"/>
      <c r="E226" s="14"/>
    </row>
    <row r="227" spans="1:5" x14ac:dyDescent="0.25">
      <c r="A227" s="47" t="s">
        <v>156</v>
      </c>
      <c r="B227" s="22"/>
      <c r="C227" s="11"/>
      <c r="D227" s="3"/>
      <c r="E227" s="14"/>
    </row>
    <row r="228" spans="1:5" x14ac:dyDescent="0.25">
      <c r="A228" s="47"/>
      <c r="B228" s="22"/>
      <c r="C228" s="11"/>
      <c r="D228" s="3"/>
      <c r="E228" s="14"/>
    </row>
    <row r="229" spans="1:5" x14ac:dyDescent="0.25">
      <c r="A229" s="49" t="s">
        <v>157</v>
      </c>
      <c r="B229" s="22"/>
      <c r="C229" s="11"/>
      <c r="D229" s="3"/>
      <c r="E229" s="14"/>
    </row>
    <row r="230" spans="1:5" x14ac:dyDescent="0.25">
      <c r="A230" s="49"/>
      <c r="B230" s="22"/>
      <c r="C230" s="11"/>
      <c r="D230" s="3"/>
      <c r="E230" s="14"/>
    </row>
    <row r="231" spans="1:5" x14ac:dyDescent="0.25">
      <c r="A231" s="47" t="s">
        <v>150</v>
      </c>
      <c r="B231" s="22">
        <v>190.1</v>
      </c>
      <c r="C231" s="24">
        <f t="shared" ref="C231:E232" si="17">ROUND(B231*(1+C$21),0)</f>
        <v>209</v>
      </c>
      <c r="D231" s="24">
        <f t="shared" si="17"/>
        <v>230</v>
      </c>
      <c r="E231" s="24">
        <f t="shared" si="17"/>
        <v>253</v>
      </c>
    </row>
    <row r="232" spans="1:5" x14ac:dyDescent="0.25">
      <c r="A232" s="47" t="s">
        <v>151</v>
      </c>
      <c r="B232" s="22">
        <v>211</v>
      </c>
      <c r="C232" s="24">
        <f t="shared" si="17"/>
        <v>232</v>
      </c>
      <c r="D232" s="24">
        <f t="shared" si="17"/>
        <v>255</v>
      </c>
      <c r="E232" s="24">
        <f t="shared" si="17"/>
        <v>281</v>
      </c>
    </row>
    <row r="233" spans="1:5" x14ac:dyDescent="0.25">
      <c r="A233" s="47"/>
      <c r="B233" s="22"/>
      <c r="C233" s="11"/>
      <c r="D233" s="3"/>
      <c r="E233" s="14"/>
    </row>
    <row r="234" spans="1:5" x14ac:dyDescent="0.25">
      <c r="A234" s="47" t="s">
        <v>158</v>
      </c>
      <c r="B234" s="22"/>
      <c r="C234" s="11"/>
      <c r="D234" s="3"/>
      <c r="E234" s="14"/>
    </row>
    <row r="235" spans="1:5" x14ac:dyDescent="0.25">
      <c r="A235" s="47" t="s">
        <v>159</v>
      </c>
      <c r="B235" s="22"/>
      <c r="C235" s="11"/>
      <c r="D235" s="3"/>
      <c r="E235" s="14"/>
    </row>
    <row r="236" spans="1:5" x14ac:dyDescent="0.25">
      <c r="A236" s="49" t="s">
        <v>160</v>
      </c>
      <c r="B236" s="22"/>
      <c r="C236" s="11"/>
      <c r="D236" s="3"/>
      <c r="E236" s="14"/>
    </row>
    <row r="237" spans="1:5" x14ac:dyDescent="0.25">
      <c r="A237" s="47" t="s">
        <v>161</v>
      </c>
      <c r="B237" s="22"/>
      <c r="C237" s="11"/>
      <c r="D237" s="3"/>
      <c r="E237" s="14"/>
    </row>
    <row r="238" spans="1:5" x14ac:dyDescent="0.25">
      <c r="A238" s="47" t="s">
        <v>162</v>
      </c>
      <c r="B238" s="22"/>
      <c r="C238" s="11"/>
      <c r="D238" s="3"/>
      <c r="E238" s="14"/>
    </row>
    <row r="239" spans="1:5" x14ac:dyDescent="0.25">
      <c r="A239" s="47" t="s">
        <v>163</v>
      </c>
      <c r="B239" s="22"/>
      <c r="C239" s="11"/>
      <c r="D239" s="3"/>
      <c r="E239" s="14"/>
    </row>
    <row r="240" spans="1:5" x14ac:dyDescent="0.25">
      <c r="A240" s="47"/>
      <c r="B240" s="22"/>
      <c r="C240" s="11"/>
      <c r="D240" s="3"/>
      <c r="E240" s="14"/>
    </row>
    <row r="241" spans="1:5" x14ac:dyDescent="0.25">
      <c r="A241" s="47" t="s">
        <v>164</v>
      </c>
      <c r="B241" s="22"/>
      <c r="C241" s="11"/>
      <c r="D241" s="3"/>
      <c r="E241" s="14"/>
    </row>
    <row r="242" spans="1:5" x14ac:dyDescent="0.25">
      <c r="A242" s="47" t="s">
        <v>165</v>
      </c>
      <c r="B242" s="22"/>
      <c r="C242" s="11"/>
      <c r="D242" s="3"/>
      <c r="E242" s="14"/>
    </row>
    <row r="243" spans="1:5" x14ac:dyDescent="0.25">
      <c r="A243" s="47" t="s">
        <v>166</v>
      </c>
      <c r="B243" s="22"/>
      <c r="C243" s="11"/>
      <c r="D243" s="3"/>
      <c r="E243" s="14"/>
    </row>
    <row r="244" spans="1:5" x14ac:dyDescent="0.25">
      <c r="A244" s="47"/>
      <c r="B244" s="22"/>
      <c r="C244" s="11"/>
      <c r="D244" s="3"/>
      <c r="E244" s="14"/>
    </row>
    <row r="245" spans="1:5" x14ac:dyDescent="0.25">
      <c r="A245" s="49" t="s">
        <v>167</v>
      </c>
      <c r="B245" s="22"/>
      <c r="C245" s="11"/>
      <c r="D245" s="3"/>
      <c r="E245" s="14"/>
    </row>
    <row r="246" spans="1:5" x14ac:dyDescent="0.25">
      <c r="A246" s="49"/>
      <c r="B246" s="22"/>
      <c r="C246" s="11"/>
      <c r="D246" s="3"/>
      <c r="E246" s="14"/>
    </row>
    <row r="247" spans="1:5" x14ac:dyDescent="0.25">
      <c r="A247" s="47" t="s">
        <v>168</v>
      </c>
      <c r="B247" s="22"/>
      <c r="C247" s="11"/>
      <c r="D247" s="3"/>
      <c r="E247" s="14"/>
    </row>
    <row r="248" spans="1:5" x14ac:dyDescent="0.25">
      <c r="A248" s="47" t="s">
        <v>169</v>
      </c>
      <c r="B248" s="22">
        <v>423.3</v>
      </c>
      <c r="C248" s="24">
        <f t="shared" ref="C248:E253" si="18">ROUND(B248*(1+C$21),0)</f>
        <v>466</v>
      </c>
      <c r="D248" s="24">
        <f t="shared" si="18"/>
        <v>513</v>
      </c>
      <c r="E248" s="24">
        <f t="shared" si="18"/>
        <v>564</v>
      </c>
    </row>
    <row r="249" spans="1:5" x14ac:dyDescent="0.25">
      <c r="A249" s="47" t="s">
        <v>170</v>
      </c>
      <c r="B249" s="22">
        <v>423.3</v>
      </c>
      <c r="C249" s="24">
        <f t="shared" si="18"/>
        <v>466</v>
      </c>
      <c r="D249" s="24">
        <f t="shared" si="18"/>
        <v>513</v>
      </c>
      <c r="E249" s="24">
        <f t="shared" si="18"/>
        <v>564</v>
      </c>
    </row>
    <row r="250" spans="1:5" x14ac:dyDescent="0.25">
      <c r="A250" s="47" t="s">
        <v>171</v>
      </c>
      <c r="B250" s="22">
        <v>282.2</v>
      </c>
      <c r="C250" s="24">
        <f t="shared" si="18"/>
        <v>310</v>
      </c>
      <c r="D250" s="24">
        <f t="shared" si="18"/>
        <v>341</v>
      </c>
      <c r="E250" s="24">
        <f t="shared" si="18"/>
        <v>375</v>
      </c>
    </row>
    <row r="251" spans="1:5" x14ac:dyDescent="0.25">
      <c r="A251" s="47" t="s">
        <v>172</v>
      </c>
      <c r="B251" s="22">
        <v>317.2</v>
      </c>
      <c r="C251" s="24">
        <f t="shared" si="18"/>
        <v>349</v>
      </c>
      <c r="D251" s="24">
        <f t="shared" si="18"/>
        <v>384</v>
      </c>
      <c r="E251" s="24">
        <f t="shared" si="18"/>
        <v>422</v>
      </c>
    </row>
    <row r="252" spans="1:5" x14ac:dyDescent="0.25">
      <c r="A252" s="47" t="s">
        <v>173</v>
      </c>
      <c r="B252" s="22">
        <v>239</v>
      </c>
      <c r="C252" s="24">
        <f t="shared" si="18"/>
        <v>263</v>
      </c>
      <c r="D252" s="24">
        <f t="shared" si="18"/>
        <v>289</v>
      </c>
      <c r="E252" s="24">
        <f t="shared" si="18"/>
        <v>318</v>
      </c>
    </row>
    <row r="253" spans="1:5" x14ac:dyDescent="0.25">
      <c r="A253" s="47" t="s">
        <v>174</v>
      </c>
      <c r="B253" s="22">
        <v>162.1</v>
      </c>
      <c r="C253" s="24">
        <f t="shared" si="18"/>
        <v>178</v>
      </c>
      <c r="D253" s="24">
        <f t="shared" si="18"/>
        <v>196</v>
      </c>
      <c r="E253" s="24">
        <f t="shared" si="18"/>
        <v>216</v>
      </c>
    </row>
    <row r="254" spans="1:5" x14ac:dyDescent="0.25">
      <c r="A254" s="47"/>
      <c r="B254" s="22"/>
      <c r="C254" s="11"/>
      <c r="D254" s="3"/>
      <c r="E254" s="14"/>
    </row>
    <row r="255" spans="1:5" x14ac:dyDescent="0.25">
      <c r="A255" s="47" t="s">
        <v>175</v>
      </c>
      <c r="B255" s="22"/>
      <c r="C255" s="11"/>
      <c r="D255" s="3"/>
      <c r="E255" s="14"/>
    </row>
    <row r="256" spans="1:5" x14ac:dyDescent="0.25">
      <c r="A256" s="47"/>
      <c r="B256" s="22"/>
      <c r="C256" s="11"/>
      <c r="D256" s="3"/>
      <c r="E256" s="14"/>
    </row>
    <row r="257" spans="1:5" x14ac:dyDescent="0.25">
      <c r="A257" s="49" t="s">
        <v>176</v>
      </c>
      <c r="B257" s="22"/>
      <c r="C257" s="11"/>
      <c r="D257" s="3"/>
      <c r="E257" s="14"/>
    </row>
    <row r="258" spans="1:5" x14ac:dyDescent="0.25">
      <c r="A258" s="49"/>
      <c r="B258" s="22"/>
      <c r="C258" s="11"/>
      <c r="D258" s="3"/>
      <c r="E258" s="14"/>
    </row>
    <row r="259" spans="1:5" x14ac:dyDescent="0.25">
      <c r="A259" s="47" t="s">
        <v>177</v>
      </c>
      <c r="B259" s="22">
        <v>49</v>
      </c>
      <c r="C259" s="24">
        <f>ROUND(B259*(1+C$21),0)</f>
        <v>54</v>
      </c>
      <c r="D259" s="24">
        <f>ROUND(C259*(1+D$21),0)</f>
        <v>59</v>
      </c>
      <c r="E259" s="24">
        <f>ROUND(D259*(1+E$21),0)</f>
        <v>65</v>
      </c>
    </row>
    <row r="260" spans="1:5" x14ac:dyDescent="0.25">
      <c r="A260" s="47"/>
      <c r="B260" s="22"/>
      <c r="C260" s="11"/>
      <c r="D260" s="3"/>
      <c r="E260" s="14"/>
    </row>
    <row r="261" spans="1:5" x14ac:dyDescent="0.25">
      <c r="A261" s="49" t="s">
        <v>178</v>
      </c>
      <c r="B261" s="22"/>
      <c r="C261" s="11"/>
      <c r="D261" s="3"/>
      <c r="E261" s="14"/>
    </row>
    <row r="262" spans="1:5" x14ac:dyDescent="0.25">
      <c r="A262" s="49"/>
      <c r="B262" s="22"/>
      <c r="C262" s="11"/>
      <c r="D262" s="3"/>
      <c r="E262" s="14"/>
    </row>
    <row r="263" spans="1:5" x14ac:dyDescent="0.25">
      <c r="A263" s="47" t="s">
        <v>179</v>
      </c>
      <c r="B263" s="22">
        <v>190.1</v>
      </c>
      <c r="C263" s="24">
        <f>ROUND(B263*(1+C$21),0)</f>
        <v>209</v>
      </c>
      <c r="D263" s="24">
        <f>ROUND(C263*(1+D$21),0)</f>
        <v>230</v>
      </c>
      <c r="E263" s="24">
        <f>ROUND(D263*(1+E$21),0)</f>
        <v>253</v>
      </c>
    </row>
    <row r="264" spans="1:5" x14ac:dyDescent="0.25">
      <c r="A264" s="47" t="s">
        <v>180</v>
      </c>
      <c r="B264" s="22"/>
      <c r="C264" s="11">
        <v>1000</v>
      </c>
      <c r="D264" s="24">
        <f>ROUND(C264*(1+D$21),0)</f>
        <v>1100</v>
      </c>
      <c r="E264" s="24">
        <f>ROUND(D264*(1+E$21),0)</f>
        <v>1210</v>
      </c>
    </row>
    <row r="265" spans="1:5" x14ac:dyDescent="0.25">
      <c r="A265" s="47"/>
      <c r="B265" s="22"/>
      <c r="C265" s="11"/>
      <c r="D265" s="3"/>
      <c r="E265" s="14"/>
    </row>
    <row r="266" spans="1:5" x14ac:dyDescent="0.25">
      <c r="A266" s="49" t="s">
        <v>181</v>
      </c>
      <c r="B266" s="22"/>
      <c r="C266" s="11"/>
      <c r="D266" s="3"/>
      <c r="E266" s="14"/>
    </row>
    <row r="267" spans="1:5" x14ac:dyDescent="0.25">
      <c r="A267" s="47"/>
      <c r="B267" s="22"/>
      <c r="C267" s="11"/>
      <c r="D267" s="3"/>
      <c r="E267" s="14"/>
    </row>
    <row r="268" spans="1:5" x14ac:dyDescent="0.25">
      <c r="A268" s="47" t="s">
        <v>182</v>
      </c>
      <c r="B268" s="22">
        <v>1.4</v>
      </c>
      <c r="C268" s="24">
        <v>10</v>
      </c>
      <c r="D268" s="24">
        <f t="shared" ref="D268:E270" si="19">ROUND(C268*(1+D$21),0)</f>
        <v>11</v>
      </c>
      <c r="E268" s="24">
        <f t="shared" si="19"/>
        <v>12</v>
      </c>
    </row>
    <row r="269" spans="1:5" x14ac:dyDescent="0.25">
      <c r="A269" s="47" t="s">
        <v>183</v>
      </c>
      <c r="B269" s="22">
        <v>1.4</v>
      </c>
      <c r="C269" s="24">
        <v>10</v>
      </c>
      <c r="D269" s="24">
        <f t="shared" si="19"/>
        <v>11</v>
      </c>
      <c r="E269" s="24">
        <f t="shared" si="19"/>
        <v>12</v>
      </c>
    </row>
    <row r="270" spans="1:5" x14ac:dyDescent="0.25">
      <c r="A270" s="47" t="s">
        <v>184</v>
      </c>
      <c r="B270" s="22">
        <v>14</v>
      </c>
      <c r="C270" s="24">
        <v>20</v>
      </c>
      <c r="D270" s="24">
        <f t="shared" si="19"/>
        <v>22</v>
      </c>
      <c r="E270" s="24">
        <f t="shared" si="19"/>
        <v>24</v>
      </c>
    </row>
    <row r="271" spans="1:5" x14ac:dyDescent="0.25">
      <c r="A271" s="47"/>
      <c r="B271" s="22"/>
      <c r="C271" s="11"/>
      <c r="D271" s="3"/>
      <c r="E271" s="14"/>
    </row>
    <row r="272" spans="1:5" x14ac:dyDescent="0.25">
      <c r="A272" s="49" t="s">
        <v>185</v>
      </c>
      <c r="B272" s="22"/>
      <c r="C272" s="11"/>
      <c r="D272" s="3"/>
      <c r="E272" s="14"/>
    </row>
    <row r="273" spans="1:5" x14ac:dyDescent="0.25">
      <c r="A273" s="47"/>
      <c r="B273" s="22"/>
      <c r="C273" s="11"/>
      <c r="D273" s="3"/>
      <c r="E273" s="14"/>
    </row>
    <row r="274" spans="1:5" x14ac:dyDescent="0.25">
      <c r="A274" s="47" t="s">
        <v>186</v>
      </c>
      <c r="B274" s="22">
        <v>7</v>
      </c>
      <c r="C274" s="24">
        <f>ROUND(B274*(1+C$21),0)</f>
        <v>8</v>
      </c>
      <c r="D274" s="24">
        <f>ROUND(C274*(1+D$21),0)</f>
        <v>9</v>
      </c>
      <c r="E274" s="24">
        <f>ROUND(D274*(1+E$21),0)</f>
        <v>10</v>
      </c>
    </row>
    <row r="275" spans="1:5" x14ac:dyDescent="0.25">
      <c r="A275" s="14"/>
      <c r="B275" s="22"/>
      <c r="C275" s="11"/>
      <c r="D275" s="3"/>
      <c r="E275" s="14"/>
    </row>
    <row r="276" spans="1:5" x14ac:dyDescent="0.25">
      <c r="A276" s="26" t="s">
        <v>187</v>
      </c>
      <c r="B276" s="22"/>
      <c r="C276" s="11"/>
      <c r="D276" s="3"/>
      <c r="E276" s="14"/>
    </row>
    <row r="277" spans="1:5" x14ac:dyDescent="0.25">
      <c r="A277" s="26" t="s">
        <v>188</v>
      </c>
      <c r="B277" s="22"/>
      <c r="C277" s="11"/>
      <c r="D277" s="3"/>
      <c r="E277" s="14"/>
    </row>
    <row r="278" spans="1:5" x14ac:dyDescent="0.25">
      <c r="A278" s="11"/>
      <c r="B278" s="11"/>
      <c r="C278" s="11"/>
      <c r="D278" s="3"/>
      <c r="E278" s="11"/>
    </row>
    <row r="279" spans="1:5" x14ac:dyDescent="0.25">
      <c r="A279" s="11"/>
      <c r="B279" s="11"/>
      <c r="C279" s="11"/>
      <c r="D279" s="3"/>
      <c r="E279" s="11"/>
    </row>
    <row r="280" spans="1:5" x14ac:dyDescent="0.25">
      <c r="A280" s="11" t="s">
        <v>189</v>
      </c>
      <c r="B280" s="11"/>
      <c r="C280" s="38">
        <f>+C132</f>
        <v>100</v>
      </c>
      <c r="D280" s="38">
        <f>+D132</f>
        <v>110</v>
      </c>
      <c r="E280" s="38">
        <f>+E132</f>
        <v>121</v>
      </c>
    </row>
    <row r="281" spans="1:5" x14ac:dyDescent="0.25">
      <c r="A281" s="11"/>
      <c r="B281" s="11"/>
      <c r="C281" s="11"/>
      <c r="D281" s="3"/>
      <c r="E281" s="11"/>
    </row>
    <row r="282" spans="1:5" x14ac:dyDescent="0.25">
      <c r="A282" s="26" t="s">
        <v>190</v>
      </c>
      <c r="B282" s="11"/>
      <c r="C282" s="11"/>
      <c r="D282" s="3"/>
      <c r="E282" s="11"/>
    </row>
    <row r="283" spans="1:5" x14ac:dyDescent="0.25">
      <c r="A283" s="88" t="s">
        <v>191</v>
      </c>
      <c r="B283" s="88"/>
      <c r="C283" s="88"/>
      <c r="D283" s="88"/>
      <c r="E283" s="88"/>
    </row>
    <row r="284" spans="1:5" x14ac:dyDescent="0.25">
      <c r="A284" s="76" t="s">
        <v>192</v>
      </c>
      <c r="B284" s="77"/>
      <c r="C284" s="77"/>
      <c r="D284" s="77"/>
      <c r="E284" s="77"/>
    </row>
    <row r="285" spans="1:5" x14ac:dyDescent="0.25">
      <c r="A285" s="76" t="s">
        <v>193</v>
      </c>
      <c r="B285" s="77"/>
      <c r="C285" s="77"/>
      <c r="D285" s="77"/>
      <c r="E285" s="77"/>
    </row>
    <row r="286" spans="1:5" x14ac:dyDescent="0.25">
      <c r="A286" s="51" t="s">
        <v>194</v>
      </c>
      <c r="B286" s="52"/>
      <c r="C286" s="52"/>
      <c r="D286" s="53"/>
      <c r="E286" s="52"/>
    </row>
    <row r="287" spans="1:5" x14ac:dyDescent="0.25">
      <c r="A287" s="51" t="s">
        <v>195</v>
      </c>
      <c r="B287" s="52"/>
      <c r="C287" s="52"/>
      <c r="D287" s="53"/>
      <c r="E287" s="52"/>
    </row>
    <row r="288" spans="1:5" x14ac:dyDescent="0.25">
      <c r="A288" s="54" t="s">
        <v>196</v>
      </c>
      <c r="B288" s="52"/>
      <c r="C288" s="55"/>
      <c r="D288" s="55"/>
      <c r="E288" s="55"/>
    </row>
    <row r="289" spans="1:5" x14ac:dyDescent="0.25">
      <c r="A289" s="54" t="s">
        <v>197</v>
      </c>
      <c r="B289" s="52"/>
      <c r="C289" s="52"/>
      <c r="D289" s="53"/>
      <c r="E289" s="52"/>
    </row>
    <row r="290" spans="1:5" x14ac:dyDescent="0.25">
      <c r="A290" s="56"/>
      <c r="B290" s="52"/>
      <c r="C290" s="52"/>
      <c r="D290" s="53"/>
      <c r="E290" s="52"/>
    </row>
    <row r="291" spans="1:5" x14ac:dyDescent="0.25">
      <c r="A291" s="52" t="s">
        <v>198</v>
      </c>
      <c r="B291" s="52"/>
      <c r="C291" s="55">
        <v>500</v>
      </c>
      <c r="D291" s="55">
        <f>ROUND(C291*(1+D$21),0)</f>
        <v>550</v>
      </c>
      <c r="E291" s="55">
        <f>ROUND(D291*(1+E$21),0)</f>
        <v>605</v>
      </c>
    </row>
    <row r="292" spans="1:5" x14ac:dyDescent="0.25">
      <c r="A292" s="52"/>
      <c r="B292" s="52"/>
      <c r="C292" s="55"/>
      <c r="D292" s="55"/>
      <c r="E292" s="55"/>
    </row>
    <row r="293" spans="1:5" x14ac:dyDescent="0.25">
      <c r="A293" s="57" t="s">
        <v>199</v>
      </c>
      <c r="B293" s="52"/>
      <c r="C293" s="52"/>
      <c r="D293" s="53"/>
      <c r="E293" s="52"/>
    </row>
    <row r="294" spans="1:5" x14ac:dyDescent="0.25">
      <c r="A294" s="78" t="s">
        <v>200</v>
      </c>
      <c r="B294" s="79"/>
      <c r="C294" s="79"/>
      <c r="D294" s="79"/>
      <c r="E294" s="79"/>
    </row>
    <row r="295" spans="1:5" x14ac:dyDescent="0.25">
      <c r="A295" s="58"/>
      <c r="B295" s="58"/>
      <c r="C295" s="58"/>
      <c r="D295" s="58"/>
      <c r="E295" s="58"/>
    </row>
    <row r="296" spans="1:5" x14ac:dyDescent="0.25">
      <c r="A296" s="58" t="s">
        <v>201</v>
      </c>
      <c r="B296" s="58"/>
      <c r="C296" s="55">
        <v>200</v>
      </c>
      <c r="D296" s="55">
        <f>ROUND(C296*(1+D$21),0)</f>
        <v>220</v>
      </c>
      <c r="E296" s="55">
        <f>ROUND(D296*(1+E$21),0)</f>
        <v>242</v>
      </c>
    </row>
    <row r="297" spans="1:5" x14ac:dyDescent="0.25">
      <c r="A297" s="58"/>
      <c r="B297" s="58"/>
      <c r="C297" s="58"/>
      <c r="D297" s="58"/>
      <c r="E297" s="58"/>
    </row>
    <row r="298" spans="1:5" ht="15.75" thickBot="1" x14ac:dyDescent="0.3">
      <c r="A298" s="58"/>
      <c r="B298" s="58"/>
      <c r="C298" s="58"/>
      <c r="D298" s="58"/>
      <c r="E298" s="58"/>
    </row>
    <row r="299" spans="1:5" ht="15" customHeight="1" thickBot="1" x14ac:dyDescent="0.3">
      <c r="A299" s="80" t="s">
        <v>202</v>
      </c>
      <c r="B299" s="81"/>
      <c r="C299" s="82"/>
    </row>
    <row r="300" spans="1:5" ht="63.75" x14ac:dyDescent="0.25">
      <c r="A300" s="59" t="s">
        <v>203</v>
      </c>
      <c r="B300" s="60" t="s">
        <v>204</v>
      </c>
      <c r="C300" s="60" t="s">
        <v>205</v>
      </c>
    </row>
    <row r="301" spans="1:5" ht="51" customHeight="1" x14ac:dyDescent="0.25">
      <c r="A301" s="59"/>
      <c r="B301" s="60" t="s">
        <v>206</v>
      </c>
      <c r="C301" s="60" t="s">
        <v>207</v>
      </c>
    </row>
    <row r="302" spans="1:5" ht="51" customHeight="1" x14ac:dyDescent="0.25">
      <c r="A302" s="61"/>
      <c r="B302" s="60" t="s">
        <v>208</v>
      </c>
      <c r="C302" s="60" t="s">
        <v>209</v>
      </c>
    </row>
    <row r="303" spans="1:5" ht="51" x14ac:dyDescent="0.25">
      <c r="A303" s="61"/>
      <c r="B303" s="60" t="s">
        <v>210</v>
      </c>
      <c r="C303" s="60" t="s">
        <v>211</v>
      </c>
    </row>
    <row r="304" spans="1:5" ht="25.5" x14ac:dyDescent="0.25">
      <c r="A304" s="61"/>
      <c r="B304" s="60" t="s">
        <v>212</v>
      </c>
      <c r="C304" s="60" t="s">
        <v>213</v>
      </c>
    </row>
    <row r="305" spans="1:3" ht="38.25" x14ac:dyDescent="0.25">
      <c r="A305" s="61"/>
      <c r="B305" s="60" t="s">
        <v>214</v>
      </c>
      <c r="C305" s="62"/>
    </row>
    <row r="306" spans="1:3" ht="25.5" x14ac:dyDescent="0.25">
      <c r="A306" s="61"/>
      <c r="B306" s="60" t="s">
        <v>215</v>
      </c>
      <c r="C306" s="63"/>
    </row>
    <row r="307" spans="1:3" ht="51" x14ac:dyDescent="0.25">
      <c r="A307" s="61"/>
      <c r="B307" s="60" t="s">
        <v>216</v>
      </c>
      <c r="C307" s="63"/>
    </row>
    <row r="308" spans="1:3" ht="15.75" thickBot="1" x14ac:dyDescent="0.3">
      <c r="A308" s="64"/>
      <c r="B308" s="65"/>
      <c r="C308" s="66"/>
    </row>
    <row r="309" spans="1:3" ht="60" customHeight="1" x14ac:dyDescent="0.25">
      <c r="A309" s="71" t="s">
        <v>217</v>
      </c>
      <c r="B309" s="74" t="s">
        <v>218</v>
      </c>
      <c r="C309" s="75"/>
    </row>
    <row r="310" spans="1:3" ht="83.25" customHeight="1" thickBot="1" x14ac:dyDescent="0.3">
      <c r="A310" s="73"/>
      <c r="B310" s="69" t="s">
        <v>219</v>
      </c>
      <c r="C310" s="70"/>
    </row>
    <row r="311" spans="1:3" ht="60" customHeight="1" x14ac:dyDescent="0.25">
      <c r="A311" s="71" t="s">
        <v>220</v>
      </c>
      <c r="B311" s="74" t="s">
        <v>221</v>
      </c>
      <c r="C311" s="75"/>
    </row>
    <row r="312" spans="1:3" ht="60" customHeight="1" x14ac:dyDescent="0.25">
      <c r="A312" s="72"/>
      <c r="B312" s="67" t="s">
        <v>222</v>
      </c>
      <c r="C312" s="68"/>
    </row>
    <row r="313" spans="1:3" ht="60" customHeight="1" x14ac:dyDescent="0.25">
      <c r="A313" s="72"/>
      <c r="B313" s="67" t="s">
        <v>223</v>
      </c>
      <c r="C313" s="68"/>
    </row>
    <row r="314" spans="1:3" ht="60" customHeight="1" x14ac:dyDescent="0.25">
      <c r="A314" s="72"/>
      <c r="B314" s="67" t="s">
        <v>224</v>
      </c>
      <c r="C314" s="68"/>
    </row>
    <row r="315" spans="1:3" ht="60" customHeight="1" x14ac:dyDescent="0.25">
      <c r="A315" s="72"/>
      <c r="B315" s="67" t="s">
        <v>225</v>
      </c>
      <c r="C315" s="68"/>
    </row>
    <row r="316" spans="1:3" ht="60" customHeight="1" thickBot="1" x14ac:dyDescent="0.3">
      <c r="A316" s="73"/>
      <c r="B316" s="69" t="s">
        <v>226</v>
      </c>
      <c r="C316" s="70"/>
    </row>
    <row r="317" spans="1:3" ht="60" customHeight="1" x14ac:dyDescent="0.25">
      <c r="A317" s="71" t="s">
        <v>227</v>
      </c>
      <c r="B317" s="74" t="s">
        <v>228</v>
      </c>
      <c r="C317" s="75"/>
    </row>
    <row r="318" spans="1:3" ht="132.75" customHeight="1" x14ac:dyDescent="0.25">
      <c r="A318" s="72"/>
      <c r="B318" s="67" t="s">
        <v>229</v>
      </c>
      <c r="C318" s="68"/>
    </row>
    <row r="319" spans="1:3" ht="60" customHeight="1" x14ac:dyDescent="0.25">
      <c r="A319" s="72"/>
      <c r="B319" s="67" t="s">
        <v>230</v>
      </c>
      <c r="C319" s="68"/>
    </row>
    <row r="320" spans="1:3" ht="60" customHeight="1" x14ac:dyDescent="0.25">
      <c r="A320" s="72"/>
      <c r="B320" s="67" t="s">
        <v>231</v>
      </c>
      <c r="C320" s="68"/>
    </row>
    <row r="321" spans="1:3" ht="60" customHeight="1" x14ac:dyDescent="0.25">
      <c r="A321" s="72"/>
      <c r="B321" s="67" t="s">
        <v>232</v>
      </c>
      <c r="C321" s="68"/>
    </row>
    <row r="322" spans="1:3" ht="60" customHeight="1" x14ac:dyDescent="0.25">
      <c r="A322" s="72"/>
      <c r="B322" s="67" t="s">
        <v>233</v>
      </c>
      <c r="C322" s="68"/>
    </row>
    <row r="323" spans="1:3" ht="60" customHeight="1" x14ac:dyDescent="0.25">
      <c r="A323" s="72"/>
      <c r="B323" s="67" t="s">
        <v>234</v>
      </c>
      <c r="C323" s="68"/>
    </row>
    <row r="324" spans="1:3" ht="60" customHeight="1" x14ac:dyDescent="0.25">
      <c r="A324" s="72"/>
      <c r="B324" s="67" t="s">
        <v>235</v>
      </c>
      <c r="C324" s="68"/>
    </row>
    <row r="325" spans="1:3" ht="60" customHeight="1" x14ac:dyDescent="0.25">
      <c r="A325" s="72"/>
      <c r="B325" s="67" t="s">
        <v>236</v>
      </c>
      <c r="C325" s="68"/>
    </row>
    <row r="326" spans="1:3" ht="60" customHeight="1" x14ac:dyDescent="0.25">
      <c r="A326" s="72"/>
      <c r="B326" s="67" t="s">
        <v>237</v>
      </c>
      <c r="C326" s="68"/>
    </row>
    <row r="327" spans="1:3" ht="60" customHeight="1" thickBot="1" x14ac:dyDescent="0.3">
      <c r="A327" s="73"/>
      <c r="B327" s="69" t="s">
        <v>238</v>
      </c>
      <c r="C327" s="70"/>
    </row>
  </sheetData>
  <mergeCells count="32">
    <mergeCell ref="A283:E283"/>
    <mergeCell ref="A2:E2"/>
    <mergeCell ref="A23:E23"/>
    <mergeCell ref="A24:E24"/>
    <mergeCell ref="A25:E25"/>
    <mergeCell ref="A167:E167"/>
    <mergeCell ref="A284:E284"/>
    <mergeCell ref="A285:E285"/>
    <mergeCell ref="A294:E294"/>
    <mergeCell ref="A299:C299"/>
    <mergeCell ref="A309:A310"/>
    <mergeCell ref="B309:C309"/>
    <mergeCell ref="B310:C310"/>
    <mergeCell ref="A311:A316"/>
    <mergeCell ref="B311:C311"/>
    <mergeCell ref="B312:C312"/>
    <mergeCell ref="B313:C313"/>
    <mergeCell ref="B314:C314"/>
    <mergeCell ref="B315:C315"/>
    <mergeCell ref="B316:C316"/>
    <mergeCell ref="B326:C326"/>
    <mergeCell ref="B327:C327"/>
    <mergeCell ref="A317:A327"/>
    <mergeCell ref="B317:C317"/>
    <mergeCell ref="B318:C318"/>
    <mergeCell ref="B319:C319"/>
    <mergeCell ref="B320:C320"/>
    <mergeCell ref="B321:C321"/>
    <mergeCell ref="B322:C322"/>
    <mergeCell ref="B323:C323"/>
    <mergeCell ref="B324:C324"/>
    <mergeCell ref="B325:C325"/>
  </mergeCells>
  <pageMargins left="0.7" right="0.7" top="0.75" bottom="0.75" header="0.3" footer="0.3"/>
  <pageSetup paperSize="9" scale="8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Tariffs</vt:lpstr>
      <vt:lpstr>Tariffs!Print_Area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 vd Berg</dc:creator>
  <cp:lastModifiedBy>Ria</cp:lastModifiedBy>
  <cp:lastPrinted>2014-06-11T10:09:29Z</cp:lastPrinted>
  <dcterms:created xsi:type="dcterms:W3CDTF">2014-05-26T07:31:42Z</dcterms:created>
  <dcterms:modified xsi:type="dcterms:W3CDTF">2014-06-11T10:09:33Z</dcterms:modified>
</cp:coreProperties>
</file>